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activeTab="1"/>
  </bookViews>
  <sheets>
    <sheet name="政府性基金" sheetId="2" r:id="rId1"/>
    <sheet name="专项债券项目调整明细表" sheetId="4" r:id="rId2"/>
  </sheets>
  <definedNames>
    <definedName name="_xlnm._FilterDatabase" localSheetId="0" hidden="1">政府性基金!$A$5:$V$64</definedName>
  </definedNames>
  <calcPr calcId="144525"/>
</workbook>
</file>

<file path=xl/sharedStrings.xml><?xml version="1.0" encoding="utf-8"?>
<sst xmlns="http://schemas.openxmlformats.org/spreadsheetml/2006/main" count="146" uniqueCount="131">
  <si>
    <t>表一</t>
  </si>
  <si>
    <t>2023年年陵水县政府性基金收支预算调整表（第二次）</t>
  </si>
  <si>
    <t>金额单位：万元</t>
  </si>
  <si>
    <t>收                                           入</t>
  </si>
  <si>
    <t>支                                   出</t>
  </si>
  <si>
    <t>项          目</t>
  </si>
  <si>
    <t>年初
预算数</t>
  </si>
  <si>
    <t>第一次调整数</t>
  </si>
  <si>
    <t>第一次调整
预算数</t>
  </si>
  <si>
    <t>本次调整数</t>
  </si>
  <si>
    <t>调整后
预算数</t>
  </si>
  <si>
    <t>较第一次调整预算数增长</t>
  </si>
  <si>
    <t>项目</t>
  </si>
  <si>
    <t>预算数</t>
  </si>
  <si>
    <t xml:space="preserve"> 1-9月 完成数</t>
  </si>
  <si>
    <t>占年度预算%</t>
  </si>
  <si>
    <t>预计2023年完成数</t>
  </si>
  <si>
    <t>完成数比预算数增减</t>
  </si>
  <si>
    <t>增减变动原因</t>
  </si>
  <si>
    <t>一、政府性基金收入</t>
  </si>
  <si>
    <t>一、地方政府性基金预算收入</t>
  </si>
  <si>
    <t>一、地方政府性基金预算支出</t>
  </si>
  <si>
    <t>国有土地使用权出让金收入</t>
  </si>
  <si>
    <t>按照县委县政府工作安排，开展土地挂牌出让工作</t>
  </si>
  <si>
    <t>（一）高等级公路车辆通行附加费收入</t>
  </si>
  <si>
    <t>（一）文化旅游体育与传媒支出</t>
  </si>
  <si>
    <t>国有土地收益基金收入</t>
  </si>
  <si>
    <t>预计数较年初预算无较大变动</t>
  </si>
  <si>
    <t>（二）港口建设费收入</t>
  </si>
  <si>
    <t>国家电影事业发展专项资金安排的支出</t>
  </si>
  <si>
    <t>农业土地开发资金收入</t>
  </si>
  <si>
    <t>（三）国家电影事业发展专项资金收入</t>
  </si>
  <si>
    <t xml:space="preserve">    旅游发展基金支出</t>
  </si>
  <si>
    <t>城市基础设施配套费收入</t>
  </si>
  <si>
    <t>业务减少</t>
  </si>
  <si>
    <t>（四）国有土地收益基金收入</t>
  </si>
  <si>
    <t>（二）社会保障和就业支出</t>
  </si>
  <si>
    <t>彩票公益金收入</t>
  </si>
  <si>
    <t>（五）农业土地开发资金收入</t>
  </si>
  <si>
    <t>大中型水库移民后期扶持基金支出</t>
  </si>
  <si>
    <t>污水处理费收入</t>
  </si>
  <si>
    <t>（六）国有土地使用权出让收入</t>
  </si>
  <si>
    <t xml:space="preserve">    小型水库移民扶助基金安排的支出</t>
  </si>
  <si>
    <t>彩票发行机构和彩票销售机构的业务费用</t>
  </si>
  <si>
    <t>（七）大中型水库库区基金收入</t>
  </si>
  <si>
    <t>（三）城乡社区支出</t>
  </si>
  <si>
    <t>其他政府性基金收入</t>
  </si>
  <si>
    <t>（八）彩票公益金收入</t>
  </si>
  <si>
    <t>国有土地使用权出让收入安排的支出</t>
  </si>
  <si>
    <t>（九）城市基础设施配套费收入</t>
  </si>
  <si>
    <t>国有土地收益基金安排的支出</t>
  </si>
  <si>
    <t>（十）小型水库移民扶助基金收入</t>
  </si>
  <si>
    <t>农业土地开发资金安排的支出</t>
  </si>
  <si>
    <t>（十一）国家重大水利工程建设基金收入</t>
  </si>
  <si>
    <t>城市基础设施配套费安排的支出</t>
  </si>
  <si>
    <t>（十二）污水处理费收入</t>
  </si>
  <si>
    <t>棚户区改造专项债券收入安排的支出</t>
  </si>
  <si>
    <t>（十三）彩票发行机构和彩票销售机构的业务费用</t>
  </si>
  <si>
    <t>污水处理费安排的支出</t>
  </si>
  <si>
    <t>（十四）其他政府性基金收入</t>
  </si>
  <si>
    <t xml:space="preserve">    土地储备专项债券收入安排的支出</t>
  </si>
  <si>
    <t xml:space="preserve">    国有土地使用权出让收入对应专项债务收入安排的支出</t>
  </si>
  <si>
    <t>（四）农林水支出</t>
  </si>
  <si>
    <t>大中型水库库区基金安排的支出</t>
  </si>
  <si>
    <t>国家重大水利工程建设基金安排的支出</t>
  </si>
  <si>
    <t>（五）交通运输支出</t>
  </si>
  <si>
    <t xml:space="preserve">    高等级公路车辆通行附加费安排的支出</t>
  </si>
  <si>
    <t>港口建设费安排的支出</t>
  </si>
  <si>
    <t>民航发展基金支出</t>
  </si>
  <si>
    <t>高等级公路车辆通行附加费对应专项债务收入安排的支出</t>
  </si>
  <si>
    <t>（六）其他支出</t>
  </si>
  <si>
    <t>其他地方自行试点项目收益专项债券收入安排的支出</t>
  </si>
  <si>
    <t>彩票发行销售机构业务费安排的支出</t>
  </si>
  <si>
    <t xml:space="preserve">    彩票公益金安排的支出</t>
  </si>
  <si>
    <t>（七）地方政府专项债务付息支出</t>
  </si>
  <si>
    <t xml:space="preserve">    高等级公路车辆通行附加费债务付息支出</t>
  </si>
  <si>
    <t>国有土地使用权出让金债务付息支出</t>
  </si>
  <si>
    <t>土地储备专项债券付息支出</t>
  </si>
  <si>
    <t>棚户区改造专项债券付息支出</t>
  </si>
  <si>
    <t xml:space="preserve">    其他地方自行试点项目收益专项债券付息支出</t>
  </si>
  <si>
    <t>（八）地方政府专项债务发行费用支出</t>
  </si>
  <si>
    <t xml:space="preserve">    高等级公路车辆通行附加费债务发行费用支出</t>
  </si>
  <si>
    <t>国有土地使用权出让金债务发行费用支出</t>
  </si>
  <si>
    <t>土地储备专项债券发行费用支出</t>
  </si>
  <si>
    <t>棚户区改造专项债券发行费支出</t>
  </si>
  <si>
    <t>其他地方自行试点项目收益专项债券发行费支出</t>
  </si>
  <si>
    <t>二、债务收入</t>
  </si>
  <si>
    <t>二、债务还本支出</t>
  </si>
  <si>
    <t>（一）高等级公路车辆通行附加费债务收入</t>
  </si>
  <si>
    <t>（一）高等级公路车辆通行附加费债务还本支出</t>
  </si>
  <si>
    <t>（二）国有土地使用权出让金债务收入</t>
  </si>
  <si>
    <t>（二）国有土地使用权出让金债务还本支出</t>
  </si>
  <si>
    <t>（三）土地储备专项债券收入</t>
  </si>
  <si>
    <t>（三）土地储备专项债券还本支出</t>
  </si>
  <si>
    <t>（四）棚户区改造专项债券收入</t>
  </si>
  <si>
    <t>（四）棚户区改造专项债券还本支出</t>
  </si>
  <si>
    <t>（五）其他地方自行试点项目收益专项债券收入</t>
  </si>
  <si>
    <t>（五）其他地方自行试点项目收益专项债券还本支出</t>
  </si>
  <si>
    <t>三、转移性收入</t>
  </si>
  <si>
    <t>三、转移性支出</t>
  </si>
  <si>
    <t>（一）政府性基金转移支付收入</t>
  </si>
  <si>
    <t>（一）政府性基金上解支出</t>
  </si>
  <si>
    <t>（二）政府性基金预算上年结余结转收入</t>
  </si>
  <si>
    <t>（二）调出资金</t>
  </si>
  <si>
    <t xml:space="preserve">  结余</t>
  </si>
  <si>
    <t>（三）年终结余</t>
  </si>
  <si>
    <t>结转</t>
  </si>
  <si>
    <t>（四）年终结转</t>
  </si>
  <si>
    <t>（三）调入资金</t>
  </si>
  <si>
    <t>调入政府性基金预算资金</t>
  </si>
  <si>
    <t>（四）地方政府专项债务转贷收入</t>
  </si>
  <si>
    <t>国有土地使用权出让金债务转贷收入</t>
  </si>
  <si>
    <t>其他地方自行试点项目收益专项债券转贷收入</t>
  </si>
  <si>
    <t>地方政府再融资债券转贷收入</t>
  </si>
  <si>
    <t>收入总计</t>
  </si>
  <si>
    <t>支出总计</t>
  </si>
  <si>
    <t>表二</t>
  </si>
  <si>
    <t>、</t>
  </si>
  <si>
    <t>新增地方政府债券安排情况表</t>
  </si>
  <si>
    <t>调增项目</t>
  </si>
  <si>
    <t>序号</t>
  </si>
  <si>
    <t>主管部门</t>
  </si>
  <si>
    <t>项目名称</t>
  </si>
  <si>
    <t>债务类型</t>
  </si>
  <si>
    <t>调增金额</t>
  </si>
  <si>
    <t>备注</t>
  </si>
  <si>
    <t>县水务局</t>
  </si>
  <si>
    <t>陵水县水质净化处理终端工程</t>
  </si>
  <si>
    <t>专项债券</t>
  </si>
  <si>
    <t>陵水黎安国际教育创新试验区高品质饮用水水厂工程</t>
  </si>
  <si>
    <t>合计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</si>
</sst>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41" formatCode="_ * #,##0_ ;_ * \-#,##0_ ;_ * &quot;-&quot;_ ;_ @_ "/>
    <numFmt numFmtId="176" formatCode="#,##0.00_ "/>
    <numFmt numFmtId="177" formatCode="0.0%"/>
    <numFmt numFmtId="178" formatCode="0.00_ "/>
    <numFmt numFmtId="179" formatCode="#,##0_ "/>
    <numFmt numFmtId="42" formatCode="_ &quot;￥&quot;* #,##0_ ;_ &quot;￥&quot;* \-#,##0_ ;_ &quot;￥&quot;* &quot;-&quot;_ ;_ @_ "/>
    <numFmt numFmtId="180" formatCode="#,##0_);[Red]\(#,##0\)"/>
    <numFmt numFmtId="44" formatCode="_ &quot;￥&quot;* #,##0.00_ ;_ &quot;￥&quot;* \-#,##0.00_ ;_ &quot;￥&quot;* &quot;-&quot;??_ ;_ @_ "/>
    <numFmt numFmtId="181" formatCode="#,##0.0_ "/>
  </numFmts>
  <fonts count="42">
    <font>
      <sz val="12"/>
      <color theme="1"/>
      <name val="宋体"/>
      <charset val="134"/>
      <scheme val="minor"/>
    </font>
    <font>
      <sz val="14"/>
      <name val="宋体"/>
      <charset val="134"/>
    </font>
    <font>
      <sz val="20"/>
      <name val="黑体"/>
      <charset val="134"/>
    </font>
    <font>
      <sz val="12"/>
      <name val="宋体"/>
      <charset val="134"/>
    </font>
    <font>
      <b/>
      <sz val="14"/>
      <name val="宋体"/>
      <charset val="134"/>
      <scheme val="minor"/>
    </font>
    <font>
      <sz val="10"/>
      <name val="宋体"/>
      <charset val="134"/>
    </font>
    <font>
      <sz val="24"/>
      <name val="黑体"/>
      <charset val="134"/>
    </font>
    <font>
      <sz val="10"/>
      <name val="黑体"/>
      <charset val="134"/>
    </font>
    <font>
      <b/>
      <sz val="12"/>
      <name val="黑体"/>
      <charset val="134"/>
    </font>
    <font>
      <b/>
      <sz val="11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9"/>
      <name val="宋体"/>
      <charset val="134"/>
    </font>
    <font>
      <b/>
      <sz val="10"/>
      <name val="黑体"/>
      <charset val="134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0"/>
      <name val="Times New Roman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7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>
      <alignment vertical="center" wrapText="1"/>
    </xf>
    <xf numFmtId="41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0" borderId="0"/>
    <xf numFmtId="0" fontId="29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41" fillId="12" borderId="9" applyNumberFormat="0" applyAlignment="0" applyProtection="0">
      <alignment vertical="center"/>
    </xf>
    <xf numFmtId="0" fontId="34" fillId="18" borderId="11" applyNumberForma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" fillId="0" borderId="0"/>
    <xf numFmtId="0" fontId="40" fillId="22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29" fillId="1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0" borderId="0"/>
    <xf numFmtId="0" fontId="3" fillId="0" borderId="0">
      <alignment vertical="center" wrapText="1"/>
    </xf>
    <xf numFmtId="0" fontId="3" fillId="0" borderId="0"/>
    <xf numFmtId="0" fontId="3" fillId="0" borderId="0">
      <alignment vertical="center" wrapText="1"/>
    </xf>
    <xf numFmtId="0" fontId="3" fillId="0" borderId="0"/>
    <xf numFmtId="0" fontId="3" fillId="0" borderId="0"/>
  </cellStyleXfs>
  <cellXfs count="117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178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178" fontId="4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178" fontId="1" fillId="0" borderId="4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justify" vertical="center" wrapText="1"/>
    </xf>
    <xf numFmtId="0" fontId="1" fillId="0" borderId="4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3" fontId="1" fillId="0" borderId="4" xfId="9" applyFont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49" fontId="1" fillId="0" borderId="0" xfId="49" applyNumberFormat="1" applyFont="1" applyFill="1" applyAlignment="1">
      <alignment horizontal="left" vertical="center"/>
    </xf>
    <xf numFmtId="179" fontId="5" fillId="0" borderId="0" xfId="5" applyNumberFormat="1" applyFont="1" applyFill="1" applyBorder="1" applyAlignment="1">
      <alignment horizontal="center" vertical="center" wrapText="1"/>
    </xf>
    <xf numFmtId="177" fontId="5" fillId="0" borderId="0" xfId="5" applyNumberFormat="1" applyFont="1" applyFill="1" applyBorder="1" applyAlignment="1">
      <alignment horizontal="center" vertical="center" wrapText="1"/>
    </xf>
    <xf numFmtId="179" fontId="5" fillId="0" borderId="0" xfId="5" applyNumberFormat="1" applyFont="1" applyFill="1" applyBorder="1" applyAlignment="1">
      <alignment vertical="center" wrapText="1"/>
    </xf>
    <xf numFmtId="179" fontId="6" fillId="0" borderId="0" xfId="5" applyNumberFormat="1" applyFont="1" applyFill="1" applyAlignment="1" applyProtection="1">
      <alignment horizontal="center" vertical="center"/>
    </xf>
    <xf numFmtId="179" fontId="7" fillId="0" borderId="0" xfId="48" applyNumberFormat="1" applyFont="1" applyFill="1" applyAlignment="1">
      <alignment vertical="center"/>
    </xf>
    <xf numFmtId="179" fontId="8" fillId="0" borderId="6" xfId="5" applyNumberFormat="1" applyFont="1" applyFill="1" applyBorder="1" applyAlignment="1" applyProtection="1">
      <alignment horizontal="center" vertical="center"/>
      <protection locked="0"/>
    </xf>
    <xf numFmtId="179" fontId="8" fillId="0" borderId="1" xfId="5" applyNumberFormat="1" applyFont="1" applyFill="1" applyBorder="1" applyAlignment="1" applyProtection="1">
      <alignment horizontal="center" vertical="center"/>
      <protection locked="0"/>
    </xf>
    <xf numFmtId="179" fontId="9" fillId="0" borderId="4" xfId="5" applyNumberFormat="1" applyFont="1" applyFill="1" applyBorder="1" applyAlignment="1" applyProtection="1">
      <alignment horizontal="center" vertical="center"/>
      <protection locked="0"/>
    </xf>
    <xf numFmtId="179" fontId="9" fillId="0" borderId="4" xfId="49" applyNumberFormat="1" applyFont="1" applyFill="1" applyBorder="1" applyAlignment="1">
      <alignment horizontal="center" vertical="center"/>
    </xf>
    <xf numFmtId="179" fontId="9" fillId="0" borderId="6" xfId="49" applyNumberFormat="1" applyFont="1" applyFill="1" applyBorder="1" applyAlignment="1">
      <alignment horizontal="center" vertical="center" wrapText="1"/>
    </xf>
    <xf numFmtId="179" fontId="9" fillId="0" borderId="4" xfId="49" applyNumberFormat="1" applyFont="1" applyFill="1" applyBorder="1" applyAlignment="1">
      <alignment horizontal="center" vertical="center" wrapText="1"/>
    </xf>
    <xf numFmtId="179" fontId="9" fillId="0" borderId="4" xfId="48" applyNumberFormat="1" applyFont="1" applyFill="1" applyBorder="1" applyAlignment="1">
      <alignment horizontal="center" vertical="center" wrapText="1"/>
    </xf>
    <xf numFmtId="177" fontId="9" fillId="0" borderId="6" xfId="49" applyNumberFormat="1" applyFont="1" applyFill="1" applyBorder="1" applyAlignment="1">
      <alignment horizontal="center" vertical="center" wrapText="1"/>
    </xf>
    <xf numFmtId="179" fontId="9" fillId="0" borderId="4" xfId="5" applyNumberFormat="1" applyFont="1" applyFill="1" applyBorder="1" applyAlignment="1" applyProtection="1">
      <alignment horizontal="center" vertical="center" wrapText="1"/>
      <protection locked="0"/>
    </xf>
    <xf numFmtId="179" fontId="9" fillId="0" borderId="7" xfId="49" applyNumberFormat="1" applyFont="1" applyFill="1" applyBorder="1" applyAlignment="1">
      <alignment horizontal="center" vertical="center"/>
    </xf>
    <xf numFmtId="179" fontId="9" fillId="0" borderId="4" xfId="48" applyNumberFormat="1" applyFont="1" applyFill="1" applyBorder="1" applyAlignment="1">
      <alignment horizontal="center" vertical="center"/>
    </xf>
    <xf numFmtId="177" fontId="9" fillId="0" borderId="7" xfId="49" applyNumberFormat="1" applyFont="1" applyFill="1" applyBorder="1" applyAlignment="1">
      <alignment horizontal="center" vertical="center"/>
    </xf>
    <xf numFmtId="179" fontId="10" fillId="0" borderId="4" xfId="58" applyNumberFormat="1" applyFont="1" applyFill="1" applyBorder="1" applyAlignment="1">
      <alignment horizontal="center" vertical="center" wrapText="1"/>
    </xf>
    <xf numFmtId="177" fontId="10" fillId="0" borderId="4" xfId="58" applyNumberFormat="1" applyFont="1" applyFill="1" applyBorder="1" applyAlignment="1">
      <alignment horizontal="center" vertical="center" wrapText="1"/>
    </xf>
    <xf numFmtId="179" fontId="9" fillId="0" borderId="4" xfId="5" applyNumberFormat="1" applyFont="1" applyFill="1" applyBorder="1" applyAlignment="1" applyProtection="1">
      <alignment vertical="center"/>
      <protection locked="0"/>
    </xf>
    <xf numFmtId="0" fontId="5" fillId="0" borderId="4" xfId="58" applyFont="1" applyFill="1" applyBorder="1" applyAlignment="1" applyProtection="1">
      <alignment horizontal="left" vertical="center"/>
      <protection locked="0"/>
    </xf>
    <xf numFmtId="179" fontId="11" fillId="0" borderId="4" xfId="49" applyNumberFormat="1" applyFont="1" applyFill="1" applyBorder="1" applyAlignment="1">
      <alignment horizontal="center" vertical="center" wrapText="1"/>
    </xf>
    <xf numFmtId="179" fontId="12" fillId="0" borderId="4" xfId="0" applyNumberFormat="1" applyFont="1" applyFill="1" applyBorder="1" applyAlignment="1">
      <alignment horizontal="center" vertical="center"/>
    </xf>
    <xf numFmtId="179" fontId="11" fillId="0" borderId="4" xfId="58" applyNumberFormat="1" applyFont="1" applyFill="1" applyBorder="1" applyAlignment="1">
      <alignment horizontal="center" vertical="center" wrapText="1"/>
    </xf>
    <xf numFmtId="177" fontId="11" fillId="0" borderId="4" xfId="58" applyNumberFormat="1" applyFont="1" applyFill="1" applyBorder="1" applyAlignment="1">
      <alignment horizontal="center" vertical="center" wrapText="1"/>
    </xf>
    <xf numFmtId="0" fontId="5" fillId="0" borderId="4" xfId="58" applyFont="1" applyFill="1" applyBorder="1" applyAlignment="1" applyProtection="1">
      <alignment vertical="center"/>
      <protection locked="0"/>
    </xf>
    <xf numFmtId="3" fontId="5" fillId="0" borderId="4" xfId="58" applyNumberFormat="1" applyFont="1" applyFill="1" applyBorder="1" applyAlignment="1" applyProtection="1">
      <alignment horizontal="left" vertical="center"/>
    </xf>
    <xf numFmtId="0" fontId="5" fillId="0" borderId="4" xfId="58" applyFont="1" applyFill="1" applyBorder="1" applyAlignment="1" applyProtection="1">
      <alignment horizontal="left" vertical="center" indent="2"/>
      <protection locked="0"/>
    </xf>
    <xf numFmtId="0" fontId="5" fillId="0" borderId="4" xfId="58" applyFont="1" applyFill="1" applyBorder="1" applyAlignment="1">
      <alignment vertical="center" wrapText="1"/>
    </xf>
    <xf numFmtId="177" fontId="11" fillId="0" borderId="4" xfId="0" applyNumberFormat="1" applyFont="1" applyFill="1" applyBorder="1" applyAlignment="1">
      <alignment horizontal="center" vertical="center" wrapText="1"/>
    </xf>
    <xf numFmtId="0" fontId="5" fillId="0" borderId="4" xfId="58" applyFont="1" applyFill="1" applyBorder="1" applyAlignment="1" applyProtection="1">
      <alignment vertical="center" wrapText="1"/>
      <protection locked="0"/>
    </xf>
    <xf numFmtId="177" fontId="11" fillId="0" borderId="4" xfId="0" applyNumberFormat="1" applyFont="1" applyFill="1" applyBorder="1" applyAlignment="1">
      <alignment horizontal="center" vertical="center"/>
    </xf>
    <xf numFmtId="179" fontId="11" fillId="0" borderId="4" xfId="58" applyNumberFormat="1" applyFont="1" applyFill="1" applyBorder="1" applyAlignment="1" applyProtection="1">
      <alignment horizontal="center" vertical="center"/>
    </xf>
    <xf numFmtId="177" fontId="11" fillId="0" borderId="4" xfId="58" applyNumberFormat="1" applyFont="1" applyFill="1" applyBorder="1" applyAlignment="1" applyProtection="1">
      <alignment horizontal="center" vertical="center"/>
    </xf>
    <xf numFmtId="0" fontId="13" fillId="0" borderId="4" xfId="58" applyFont="1" applyFill="1" applyBorder="1" applyAlignment="1">
      <alignment vertical="center" wrapText="1"/>
    </xf>
    <xf numFmtId="179" fontId="5" fillId="0" borderId="4" xfId="58" applyNumberFormat="1" applyFont="1" applyFill="1" applyBorder="1" applyAlignment="1" applyProtection="1">
      <alignment horizontal="left" vertical="center"/>
      <protection locked="0"/>
    </xf>
    <xf numFmtId="179" fontId="5" fillId="0" borderId="4" xfId="58" applyNumberFormat="1" applyFont="1" applyFill="1" applyBorder="1" applyAlignment="1" applyProtection="1">
      <alignment vertical="center"/>
    </xf>
    <xf numFmtId="0" fontId="5" fillId="0" borderId="4" xfId="58" applyFont="1" applyFill="1" applyBorder="1" applyAlignment="1">
      <alignment horizontal="left" vertical="center" wrapText="1"/>
    </xf>
    <xf numFmtId="0" fontId="5" fillId="0" borderId="4" xfId="0" applyFont="1" applyFill="1" applyBorder="1" applyAlignment="1"/>
    <xf numFmtId="0" fontId="13" fillId="0" borderId="4" xfId="58" applyFont="1" applyFill="1" applyBorder="1" applyAlignment="1" applyProtection="1">
      <alignment horizontal="left" vertical="center" wrapText="1" indent="2"/>
      <protection locked="0"/>
    </xf>
    <xf numFmtId="179" fontId="5" fillId="0" borderId="4" xfId="5" applyNumberFormat="1" applyFont="1" applyFill="1" applyBorder="1" applyAlignment="1">
      <alignment vertical="center" wrapText="1"/>
    </xf>
    <xf numFmtId="0" fontId="5" fillId="0" borderId="4" xfId="58" applyFont="1" applyFill="1" applyBorder="1" applyAlignment="1" applyProtection="1">
      <alignment horizontal="left" vertical="center" wrapText="1" indent="2"/>
      <protection locked="0"/>
    </xf>
    <xf numFmtId="179" fontId="5" fillId="0" borderId="4" xfId="5" applyNumberFormat="1" applyFont="1" applyFill="1" applyBorder="1" applyAlignment="1" applyProtection="1">
      <alignment horizontal="left" vertical="center"/>
      <protection locked="0"/>
    </xf>
    <xf numFmtId="0" fontId="5" fillId="0" borderId="4" xfId="56" applyFont="1" applyFill="1" applyBorder="1" applyAlignment="1" applyProtection="1">
      <alignment vertical="center"/>
      <protection locked="0"/>
    </xf>
    <xf numFmtId="0" fontId="5" fillId="0" borderId="4" xfId="10" applyFont="1" applyFill="1" applyBorder="1" applyAlignment="1">
      <alignment horizontal="left" vertical="center"/>
    </xf>
    <xf numFmtId="0" fontId="5" fillId="0" borderId="4" xfId="10" applyFont="1" applyFill="1" applyBorder="1" applyAlignment="1">
      <alignment horizontal="left" vertical="center" indent="2"/>
    </xf>
    <xf numFmtId="0" fontId="13" fillId="0" borderId="4" xfId="10" applyFont="1" applyFill="1" applyBorder="1" applyAlignment="1">
      <alignment horizontal="left" vertical="center" indent="2"/>
    </xf>
    <xf numFmtId="0" fontId="14" fillId="0" borderId="4" xfId="56" applyFont="1" applyFill="1" applyBorder="1" applyAlignment="1" applyProtection="1">
      <alignment horizontal="center" vertical="center"/>
      <protection locked="0"/>
    </xf>
    <xf numFmtId="0" fontId="9" fillId="0" borderId="4" xfId="58" applyNumberFormat="1" applyFont="1" applyFill="1" applyBorder="1" applyAlignment="1" applyProtection="1">
      <alignment horizontal="center" vertical="center"/>
    </xf>
    <xf numFmtId="177" fontId="9" fillId="0" borderId="4" xfId="58" applyNumberFormat="1" applyFont="1" applyFill="1" applyBorder="1" applyAlignment="1" applyProtection="1">
      <alignment horizontal="center" vertical="center"/>
    </xf>
    <xf numFmtId="0" fontId="5" fillId="0" borderId="4" xfId="55" applyFont="1" applyFill="1" applyBorder="1" applyAlignment="1">
      <alignment horizontal="left" vertical="center" wrapText="1"/>
    </xf>
    <xf numFmtId="0" fontId="5" fillId="0" borderId="4" xfId="54" applyFont="1" applyFill="1" applyBorder="1" applyAlignment="1">
      <alignment horizontal="left" vertical="center" wrapText="1"/>
    </xf>
    <xf numFmtId="0" fontId="5" fillId="0" borderId="4" xfId="56" applyFont="1" applyFill="1" applyBorder="1" applyAlignment="1">
      <alignment vertical="center" wrapText="1"/>
    </xf>
    <xf numFmtId="0" fontId="14" fillId="0" borderId="4" xfId="58" applyFont="1" applyFill="1" applyBorder="1" applyAlignment="1" applyProtection="1">
      <alignment horizontal="center" vertical="center"/>
      <protection locked="0"/>
    </xf>
    <xf numFmtId="180" fontId="9" fillId="0" borderId="4" xfId="48" applyNumberFormat="1" applyFont="1" applyFill="1" applyBorder="1" applyAlignment="1">
      <alignment horizontal="center" vertical="center" wrapText="1"/>
    </xf>
    <xf numFmtId="177" fontId="9" fillId="0" borderId="4" xfId="48" applyNumberFormat="1" applyFont="1" applyFill="1" applyBorder="1" applyAlignment="1">
      <alignment horizontal="center" vertical="center" wrapText="1"/>
    </xf>
    <xf numFmtId="3" fontId="5" fillId="0" borderId="4" xfId="58" applyNumberFormat="1" applyFont="1" applyFill="1" applyBorder="1" applyAlignment="1" applyProtection="1">
      <alignment vertical="center"/>
    </xf>
    <xf numFmtId="3" fontId="5" fillId="0" borderId="4" xfId="58" applyNumberFormat="1" applyFont="1" applyFill="1" applyBorder="1" applyAlignment="1" applyProtection="1">
      <alignment horizontal="left" vertical="center" indent="1"/>
    </xf>
    <xf numFmtId="3" fontId="15" fillId="0" borderId="4" xfId="58" applyNumberFormat="1" applyFont="1" applyFill="1" applyBorder="1" applyAlignment="1" applyProtection="1">
      <alignment vertical="center"/>
    </xf>
    <xf numFmtId="0" fontId="5" fillId="0" borderId="4" xfId="54" applyFont="1" applyFill="1" applyBorder="1" applyAlignment="1">
      <alignment horizontal="left" vertical="center"/>
    </xf>
    <xf numFmtId="0" fontId="15" fillId="0" borderId="4" xfId="58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 wrapText="1" indent="2"/>
    </xf>
    <xf numFmtId="0" fontId="13" fillId="0" borderId="4" xfId="0" applyFont="1" applyFill="1" applyBorder="1" applyAlignment="1">
      <alignment horizontal="left" vertical="center" wrapText="1" indent="2"/>
    </xf>
    <xf numFmtId="0" fontId="5" fillId="0" borderId="4" xfId="0" applyFont="1" applyFill="1" applyBorder="1" applyAlignment="1">
      <alignment horizontal="left" vertical="center" indent="2"/>
    </xf>
    <xf numFmtId="179" fontId="14" fillId="0" borderId="4" xfId="5" applyNumberFormat="1" applyFont="1" applyFill="1" applyBorder="1" applyAlignment="1" applyProtection="1">
      <alignment horizontal="center" vertical="center"/>
      <protection locked="0"/>
    </xf>
    <xf numFmtId="179" fontId="10" fillId="0" borderId="4" xfId="56" applyNumberFormat="1" applyFont="1" applyFill="1" applyBorder="1" applyAlignment="1">
      <alignment horizontal="center" vertical="center" wrapText="1"/>
    </xf>
    <xf numFmtId="177" fontId="10" fillId="0" borderId="4" xfId="56" applyNumberFormat="1" applyFont="1" applyFill="1" applyBorder="1" applyAlignment="1">
      <alignment horizontal="center" vertical="center" wrapText="1"/>
    </xf>
    <xf numFmtId="179" fontId="7" fillId="0" borderId="0" xfId="48" applyNumberFormat="1" applyFont="1" applyFill="1" applyAlignment="1">
      <alignment horizontal="left" vertical="center"/>
    </xf>
    <xf numFmtId="179" fontId="8" fillId="0" borderId="2" xfId="5" applyNumberFormat="1" applyFont="1" applyFill="1" applyBorder="1" applyAlignment="1" applyProtection="1">
      <alignment horizontal="center" vertical="center"/>
      <protection locked="0"/>
    </xf>
    <xf numFmtId="177" fontId="8" fillId="0" borderId="3" xfId="5" applyNumberFormat="1" applyFont="1" applyFill="1" applyBorder="1" applyAlignment="1" applyProtection="1">
      <alignment horizontal="center" vertical="center"/>
      <protection locked="0"/>
    </xf>
    <xf numFmtId="177" fontId="9" fillId="0" borderId="4" xfId="49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177" fontId="9" fillId="0" borderId="4" xfId="49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7" fillId="0" borderId="4" xfId="0" applyNumberFormat="1" applyFont="1" applyFill="1" applyBorder="1" applyAlignment="1">
      <alignment horizontal="center" vertical="center"/>
    </xf>
    <xf numFmtId="179" fontId="10" fillId="0" borderId="4" xfId="58" applyNumberFormat="1" applyFont="1" applyFill="1" applyBorder="1" applyAlignment="1" applyProtection="1">
      <alignment horizontal="center" vertical="center"/>
    </xf>
    <xf numFmtId="177" fontId="18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3" fontId="20" fillId="0" borderId="4" xfId="58" applyNumberFormat="1" applyFont="1" applyFill="1" applyBorder="1" applyAlignment="1" applyProtection="1">
      <alignment horizontal="center" vertical="center"/>
    </xf>
    <xf numFmtId="179" fontId="9" fillId="0" borderId="4" xfId="58" applyNumberFormat="1" applyFont="1" applyFill="1" applyBorder="1" applyAlignment="1">
      <alignment horizontal="center" vertical="center" wrapText="1"/>
    </xf>
    <xf numFmtId="3" fontId="11" fillId="0" borderId="4" xfId="58" applyNumberFormat="1" applyFont="1" applyFill="1" applyBorder="1" applyAlignment="1" applyProtection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181" fontId="17" fillId="0" borderId="4" xfId="0" applyNumberFormat="1" applyFont="1" applyFill="1" applyBorder="1" applyAlignment="1">
      <alignment horizontal="center" vertical="center"/>
    </xf>
    <xf numFmtId="179" fontId="22" fillId="0" borderId="4" xfId="0" applyNumberFormat="1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政府性基金（1-14）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_2015年政府性基金编制（总表）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_13收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常规_2006年全省基金完成情况表1" xfId="48"/>
    <cellStyle name="常规_2009年政府预算表1-4" xfId="49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2007年云南省向人大报送政府收支预算表格式编制过程表 2 2" xfId="54"/>
    <cellStyle name="常规_附件22015年海南省财政预算调整草案0515" xfId="55"/>
    <cellStyle name="常规_政府性基金（1-14）_基金预算表（1-18）" xfId="56"/>
    <cellStyle name="常规_全省与省本级执行及预算表（最后稿0121" xfId="57"/>
    <cellStyle name="常规_政府性基金（1-14）_基金预算表)" xfId="58"/>
    <cellStyle name="常规_附件二之三" xfId="59"/>
    <cellStyle name="常规_2007年分级补助表" xfId="60"/>
  </cellStyles>
  <dxfs count="1">
    <dxf>
      <font>
        <b val="1"/>
        <i val="0"/>
      </font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U64"/>
  <sheetViews>
    <sheetView zoomScale="85" zoomScaleNormal="85" workbookViewId="0">
      <selection activeCell="F42" sqref="F42"/>
    </sheetView>
  </sheetViews>
  <sheetFormatPr defaultColWidth="9" defaultRowHeight="14.25"/>
  <cols>
    <col min="1" max="1" width="39.8333333333333" customWidth="1"/>
    <col min="2" max="3" width="14.5333333333333" customWidth="1"/>
    <col min="4" max="4" width="14.05" hidden="1" customWidth="1"/>
    <col min="5" max="5" width="14.2166666666667" customWidth="1"/>
    <col min="6" max="6" width="12.9666666666667" customWidth="1"/>
    <col min="7" max="7" width="13.6" style="26" customWidth="1"/>
    <col min="8" max="8" width="43.9" customWidth="1"/>
    <col min="9" max="9" width="11.875" customWidth="1"/>
    <col min="10" max="10" width="13.275" customWidth="1"/>
    <col min="11" max="11" width="12.25" hidden="1" customWidth="1"/>
    <col min="12" max="12" width="14.6833333333333" customWidth="1"/>
    <col min="13" max="13" width="12.25" customWidth="1"/>
    <col min="14" max="14" width="13.4333333333333" style="27" customWidth="1"/>
    <col min="15" max="15" width="18.125" hidden="1" customWidth="1"/>
    <col min="16" max="22" width="9" hidden="1" customWidth="1"/>
  </cols>
  <sheetData>
    <row r="1" ht="18.75" spans="1:9">
      <c r="A1" s="28" t="s">
        <v>0</v>
      </c>
      <c r="B1" s="29"/>
      <c r="C1" s="29"/>
      <c r="D1" s="29"/>
      <c r="E1" s="29"/>
      <c r="F1" s="29"/>
      <c r="G1" s="30"/>
      <c r="H1" s="31"/>
      <c r="I1" s="29"/>
    </row>
    <row r="2" ht="31.5" spans="1:14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3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96"/>
      <c r="M3" s="27" t="s">
        <v>2</v>
      </c>
    </row>
    <row r="4" spans="1:14">
      <c r="A4" s="34" t="s">
        <v>3</v>
      </c>
      <c r="B4" s="34"/>
      <c r="C4" s="34"/>
      <c r="D4" s="34"/>
      <c r="E4" s="34"/>
      <c r="F4" s="34"/>
      <c r="G4" s="34"/>
      <c r="H4" s="35" t="s">
        <v>4</v>
      </c>
      <c r="I4" s="97"/>
      <c r="J4" s="97"/>
      <c r="K4" s="97"/>
      <c r="L4" s="97"/>
      <c r="M4" s="97"/>
      <c r="N4" s="98"/>
    </row>
    <row r="5" ht="42.75" spans="1:21">
      <c r="A5" s="36" t="s">
        <v>5</v>
      </c>
      <c r="B5" s="37" t="s">
        <v>6</v>
      </c>
      <c r="C5" s="38" t="s">
        <v>7</v>
      </c>
      <c r="D5" s="39" t="s">
        <v>8</v>
      </c>
      <c r="E5" s="38" t="s">
        <v>9</v>
      </c>
      <c r="F5" s="40" t="s">
        <v>10</v>
      </c>
      <c r="G5" s="41" t="s">
        <v>11</v>
      </c>
      <c r="H5" s="42" t="s">
        <v>5</v>
      </c>
      <c r="I5" s="44" t="s">
        <v>6</v>
      </c>
      <c r="J5" s="38" t="s">
        <v>7</v>
      </c>
      <c r="K5" s="39" t="s">
        <v>8</v>
      </c>
      <c r="L5" s="38" t="s">
        <v>9</v>
      </c>
      <c r="M5" s="40" t="s">
        <v>10</v>
      </c>
      <c r="N5" s="99" t="s">
        <v>11</v>
      </c>
      <c r="O5" s="100" t="s">
        <v>12</v>
      </c>
      <c r="P5" s="101" t="s">
        <v>13</v>
      </c>
      <c r="Q5" s="111" t="s">
        <v>14</v>
      </c>
      <c r="R5" s="101" t="s">
        <v>15</v>
      </c>
      <c r="S5" s="101" t="s">
        <v>16</v>
      </c>
      <c r="T5" s="101" t="s">
        <v>17</v>
      </c>
      <c r="U5" s="101" t="s">
        <v>18</v>
      </c>
    </row>
    <row r="6" ht="10" customHeight="1" spans="1:21">
      <c r="A6" s="36"/>
      <c r="B6" s="37"/>
      <c r="C6" s="43"/>
      <c r="D6" s="37"/>
      <c r="E6" s="43"/>
      <c r="F6" s="44"/>
      <c r="G6" s="45"/>
      <c r="H6" s="42"/>
      <c r="I6" s="44"/>
      <c r="J6" s="43"/>
      <c r="K6" s="37"/>
      <c r="L6" s="43"/>
      <c r="M6" s="44"/>
      <c r="N6" s="102"/>
      <c r="O6" s="103" t="s">
        <v>19</v>
      </c>
      <c r="P6" s="104">
        <f t="shared" ref="P6:S6" si="0">SUM(P7:P14)</f>
        <v>171286</v>
      </c>
      <c r="Q6" s="104">
        <f t="shared" si="0"/>
        <v>151769</v>
      </c>
      <c r="R6" s="112">
        <f t="shared" ref="R6:R13" si="1">IF(P6=0,"",Q6/P6*100)</f>
        <v>88.6056069964854</v>
      </c>
      <c r="S6" s="104">
        <f t="shared" si="0"/>
        <v>213115.8752</v>
      </c>
      <c r="T6" s="113">
        <f t="shared" ref="T6:T14" si="2">S6-P6</f>
        <v>41829.8752</v>
      </c>
      <c r="U6" s="114"/>
    </row>
    <row r="7" ht="16" customHeight="1" spans="1:21">
      <c r="A7" s="36" t="s">
        <v>20</v>
      </c>
      <c r="B7" s="46">
        <v>171286</v>
      </c>
      <c r="C7" s="46"/>
      <c r="D7" s="46">
        <f>B7+C7</f>
        <v>171286</v>
      </c>
      <c r="E7" s="46">
        <f>SUM(E8:E21)</f>
        <v>0</v>
      </c>
      <c r="F7" s="46">
        <f>SUM(F8:F21)</f>
        <v>171286</v>
      </c>
      <c r="G7" s="47">
        <f>F7/D7-1</f>
        <v>0</v>
      </c>
      <c r="H7" s="48" t="s">
        <v>21</v>
      </c>
      <c r="I7" s="105">
        <v>246124.5429</v>
      </c>
      <c r="J7" s="105">
        <v>10000</v>
      </c>
      <c r="K7" s="105">
        <f>I7+J7</f>
        <v>256124.5429</v>
      </c>
      <c r="L7" s="105">
        <f>L31</f>
        <v>17000</v>
      </c>
      <c r="M7" s="105">
        <f>K7+L7</f>
        <v>273124.5429</v>
      </c>
      <c r="N7" s="106">
        <f>M7/K7-1</f>
        <v>0.0663739593539749</v>
      </c>
      <c r="O7" s="103" t="s">
        <v>22</v>
      </c>
      <c r="P7" s="104">
        <v>150000</v>
      </c>
      <c r="Q7" s="104">
        <v>137419</v>
      </c>
      <c r="R7" s="112">
        <f t="shared" si="1"/>
        <v>91.6126666666667</v>
      </c>
      <c r="S7" s="104">
        <v>191909.8752</v>
      </c>
      <c r="T7" s="113">
        <f t="shared" si="2"/>
        <v>41909.8752</v>
      </c>
      <c r="U7" s="115" t="s">
        <v>23</v>
      </c>
    </row>
    <row r="8" ht="16" customHeight="1" spans="1:21">
      <c r="A8" s="49" t="s">
        <v>24</v>
      </c>
      <c r="B8" s="50">
        <v>0</v>
      </c>
      <c r="C8" s="51"/>
      <c r="D8" s="50">
        <f t="shared" ref="D8:D21" si="3">B8+C8</f>
        <v>0</v>
      </c>
      <c r="E8" s="50"/>
      <c r="F8" s="52">
        <f>D8+E8</f>
        <v>0</v>
      </c>
      <c r="G8" s="53"/>
      <c r="H8" s="54" t="s">
        <v>25</v>
      </c>
      <c r="I8" s="61">
        <v>0</v>
      </c>
      <c r="J8" s="61"/>
      <c r="K8" s="52">
        <f t="shared" ref="K8:K39" si="4">I8+J8</f>
        <v>0</v>
      </c>
      <c r="L8" s="52"/>
      <c r="M8" s="52">
        <f t="shared" ref="M8:M39" si="5">K8+L8</f>
        <v>0</v>
      </c>
      <c r="N8" s="107"/>
      <c r="O8" s="103" t="s">
        <v>26</v>
      </c>
      <c r="P8" s="104">
        <v>4000</v>
      </c>
      <c r="Q8" s="104">
        <v>5231</v>
      </c>
      <c r="R8" s="112">
        <f t="shared" si="1"/>
        <v>130.775</v>
      </c>
      <c r="S8" s="104">
        <v>5231</v>
      </c>
      <c r="T8" s="113">
        <f t="shared" si="2"/>
        <v>1231</v>
      </c>
      <c r="U8" s="114" t="s">
        <v>27</v>
      </c>
    </row>
    <row r="9" ht="16" customHeight="1" spans="1:21">
      <c r="A9" s="55" t="s">
        <v>28</v>
      </c>
      <c r="B9" s="50">
        <v>0</v>
      </c>
      <c r="C9" s="51"/>
      <c r="D9" s="50">
        <f t="shared" si="3"/>
        <v>0</v>
      </c>
      <c r="E9" s="50"/>
      <c r="F9" s="52">
        <f>D9+E9</f>
        <v>0</v>
      </c>
      <c r="G9" s="53"/>
      <c r="H9" s="56" t="s">
        <v>29</v>
      </c>
      <c r="I9" s="61">
        <v>0</v>
      </c>
      <c r="J9" s="61"/>
      <c r="K9" s="52">
        <f t="shared" si="4"/>
        <v>0</v>
      </c>
      <c r="L9" s="52"/>
      <c r="M9" s="52">
        <f t="shared" si="5"/>
        <v>0</v>
      </c>
      <c r="N9" s="107"/>
      <c r="O9" s="103" t="s">
        <v>30</v>
      </c>
      <c r="P9" s="104">
        <v>200</v>
      </c>
      <c r="Q9" s="104">
        <v>218</v>
      </c>
      <c r="R9" s="112">
        <f t="shared" si="1"/>
        <v>109</v>
      </c>
      <c r="S9" s="104">
        <v>218</v>
      </c>
      <c r="T9" s="113">
        <f t="shared" si="2"/>
        <v>18</v>
      </c>
      <c r="U9" s="114" t="s">
        <v>27</v>
      </c>
    </row>
    <row r="10" ht="16" customHeight="1" spans="1:21">
      <c r="A10" s="49" t="s">
        <v>31</v>
      </c>
      <c r="B10" s="50">
        <v>0</v>
      </c>
      <c r="C10" s="51"/>
      <c r="D10" s="50">
        <f t="shared" si="3"/>
        <v>0</v>
      </c>
      <c r="E10" s="50"/>
      <c r="F10" s="52">
        <f>D10+E10</f>
        <v>0</v>
      </c>
      <c r="G10" s="53"/>
      <c r="H10" s="54" t="s">
        <v>32</v>
      </c>
      <c r="I10" s="61">
        <v>0</v>
      </c>
      <c r="J10" s="61"/>
      <c r="K10" s="52">
        <f t="shared" si="4"/>
        <v>0</v>
      </c>
      <c r="L10" s="52"/>
      <c r="M10" s="52">
        <f t="shared" si="5"/>
        <v>0</v>
      </c>
      <c r="N10" s="107"/>
      <c r="O10" s="103" t="s">
        <v>33</v>
      </c>
      <c r="P10" s="104">
        <v>16268</v>
      </c>
      <c r="Q10" s="104">
        <v>8450</v>
      </c>
      <c r="R10" s="112">
        <f t="shared" si="1"/>
        <v>51.9424637324809</v>
      </c>
      <c r="S10" s="104">
        <v>15306</v>
      </c>
      <c r="T10" s="113">
        <f t="shared" si="2"/>
        <v>-962</v>
      </c>
      <c r="U10" s="116" t="s">
        <v>34</v>
      </c>
    </row>
    <row r="11" ht="16" customHeight="1" spans="1:21">
      <c r="A11" s="49" t="s">
        <v>35</v>
      </c>
      <c r="B11" s="50">
        <v>4000</v>
      </c>
      <c r="C11" s="51"/>
      <c r="D11" s="50">
        <f t="shared" si="3"/>
        <v>4000</v>
      </c>
      <c r="E11" s="50"/>
      <c r="F11" s="52">
        <v>4000</v>
      </c>
      <c r="G11" s="53">
        <f>F11/D11-1</f>
        <v>0</v>
      </c>
      <c r="H11" s="57" t="s">
        <v>36</v>
      </c>
      <c r="I11" s="61">
        <v>167.16</v>
      </c>
      <c r="J11" s="61"/>
      <c r="K11" s="52">
        <f t="shared" si="4"/>
        <v>167.16</v>
      </c>
      <c r="L11" s="52"/>
      <c r="M11" s="52">
        <f t="shared" si="5"/>
        <v>167.16</v>
      </c>
      <c r="N11" s="107">
        <f>M11/K11-1</f>
        <v>0</v>
      </c>
      <c r="O11" s="103" t="s">
        <v>37</v>
      </c>
      <c r="P11" s="104">
        <v>179</v>
      </c>
      <c r="Q11" s="104">
        <v>143</v>
      </c>
      <c r="R11" s="112">
        <f t="shared" si="1"/>
        <v>79.8882681564246</v>
      </c>
      <c r="S11" s="104">
        <v>143</v>
      </c>
      <c r="T11" s="113">
        <f t="shared" si="2"/>
        <v>-36</v>
      </c>
      <c r="U11" s="114" t="s">
        <v>27</v>
      </c>
    </row>
    <row r="12" ht="16" customHeight="1" spans="1:21">
      <c r="A12" s="49" t="s">
        <v>38</v>
      </c>
      <c r="B12" s="50">
        <v>200</v>
      </c>
      <c r="C12" s="51"/>
      <c r="D12" s="50">
        <f t="shared" si="3"/>
        <v>200</v>
      </c>
      <c r="E12" s="50"/>
      <c r="F12" s="52">
        <v>200</v>
      </c>
      <c r="G12" s="53">
        <f>F12/D12-1</f>
        <v>0</v>
      </c>
      <c r="H12" s="56" t="s">
        <v>39</v>
      </c>
      <c r="I12" s="61">
        <v>167.16</v>
      </c>
      <c r="J12" s="61"/>
      <c r="K12" s="52">
        <f t="shared" si="4"/>
        <v>167.16</v>
      </c>
      <c r="L12" s="52"/>
      <c r="M12" s="52">
        <f t="shared" si="5"/>
        <v>167.16</v>
      </c>
      <c r="N12" s="107">
        <f>M12/K12-1</f>
        <v>0</v>
      </c>
      <c r="O12" s="103" t="s">
        <v>40</v>
      </c>
      <c r="P12" s="104">
        <v>631</v>
      </c>
      <c r="Q12" s="104">
        <v>303</v>
      </c>
      <c r="R12" s="112">
        <f t="shared" si="1"/>
        <v>48.0190174326466</v>
      </c>
      <c r="S12" s="104">
        <v>303</v>
      </c>
      <c r="T12" s="113">
        <f t="shared" si="2"/>
        <v>-328</v>
      </c>
      <c r="U12" s="114" t="s">
        <v>27</v>
      </c>
    </row>
    <row r="13" ht="16" customHeight="1" spans="1:21">
      <c r="A13" s="49" t="s">
        <v>41</v>
      </c>
      <c r="B13" s="50">
        <v>150000</v>
      </c>
      <c r="C13" s="51"/>
      <c r="D13" s="50">
        <f t="shared" si="3"/>
        <v>150000</v>
      </c>
      <c r="E13" s="50"/>
      <c r="F13" s="52">
        <v>150000</v>
      </c>
      <c r="G13" s="58">
        <f>F13/D13-1</f>
        <v>0</v>
      </c>
      <c r="H13" s="59" t="s">
        <v>42</v>
      </c>
      <c r="I13" s="61">
        <v>0</v>
      </c>
      <c r="J13" s="61"/>
      <c r="K13" s="52">
        <f t="shared" si="4"/>
        <v>0</v>
      </c>
      <c r="L13" s="52"/>
      <c r="M13" s="52">
        <f t="shared" si="5"/>
        <v>0</v>
      </c>
      <c r="N13" s="107"/>
      <c r="O13" s="103" t="s">
        <v>43</v>
      </c>
      <c r="P13" s="104">
        <v>8</v>
      </c>
      <c r="Q13" s="104">
        <v>5</v>
      </c>
      <c r="R13" s="112">
        <f t="shared" si="1"/>
        <v>62.5</v>
      </c>
      <c r="S13" s="104">
        <v>5</v>
      </c>
      <c r="T13" s="113">
        <f t="shared" si="2"/>
        <v>-3</v>
      </c>
      <c r="U13" s="114" t="s">
        <v>27</v>
      </c>
    </row>
    <row r="14" ht="16" customHeight="1" spans="1:21">
      <c r="A14" s="49" t="s">
        <v>44</v>
      </c>
      <c r="B14" s="50">
        <v>0</v>
      </c>
      <c r="C14" s="51"/>
      <c r="D14" s="50">
        <f t="shared" si="3"/>
        <v>0</v>
      </c>
      <c r="E14" s="50"/>
      <c r="F14" s="52">
        <v>0</v>
      </c>
      <c r="G14" s="53"/>
      <c r="H14" s="49" t="s">
        <v>45</v>
      </c>
      <c r="I14" s="61">
        <v>190364.9629</v>
      </c>
      <c r="J14" s="61"/>
      <c r="K14" s="52">
        <f t="shared" si="4"/>
        <v>190364.9629</v>
      </c>
      <c r="L14" s="52"/>
      <c r="M14" s="52">
        <f t="shared" si="5"/>
        <v>190364.9629</v>
      </c>
      <c r="N14" s="107">
        <f>M14/K14-1</f>
        <v>0</v>
      </c>
      <c r="O14" s="103" t="s">
        <v>46</v>
      </c>
      <c r="P14" s="104">
        <v>0</v>
      </c>
      <c r="Q14" s="104">
        <v>0</v>
      </c>
      <c r="R14" s="112">
        <v>0</v>
      </c>
      <c r="S14" s="104">
        <v>0</v>
      </c>
      <c r="T14" s="113">
        <f t="shared" si="2"/>
        <v>0</v>
      </c>
      <c r="U14" s="114" t="s">
        <v>27</v>
      </c>
    </row>
    <row r="15" ht="15" spans="1:14">
      <c r="A15" s="49" t="s">
        <v>47</v>
      </c>
      <c r="B15" s="50">
        <v>179</v>
      </c>
      <c r="C15" s="51"/>
      <c r="D15" s="50">
        <f t="shared" si="3"/>
        <v>179</v>
      </c>
      <c r="E15" s="50"/>
      <c r="F15" s="52">
        <v>179</v>
      </c>
      <c r="G15" s="53">
        <f>F15/D15-1</f>
        <v>0</v>
      </c>
      <c r="H15" s="56" t="s">
        <v>48</v>
      </c>
      <c r="I15" s="61">
        <v>163631.82</v>
      </c>
      <c r="J15" s="61"/>
      <c r="K15" s="52">
        <f t="shared" si="4"/>
        <v>163631.82</v>
      </c>
      <c r="L15" s="52"/>
      <c r="M15" s="52">
        <f t="shared" si="5"/>
        <v>163631.82</v>
      </c>
      <c r="N15" s="107">
        <f>M15/K15-1</f>
        <v>0</v>
      </c>
    </row>
    <row r="16" ht="15" spans="1:14">
      <c r="A16" s="49" t="s">
        <v>49</v>
      </c>
      <c r="B16" s="50">
        <v>16268</v>
      </c>
      <c r="C16" s="51"/>
      <c r="D16" s="50">
        <f t="shared" si="3"/>
        <v>16268</v>
      </c>
      <c r="E16" s="50"/>
      <c r="F16" s="52">
        <v>16268</v>
      </c>
      <c r="G16" s="60">
        <f>F16/D16-1</f>
        <v>0</v>
      </c>
      <c r="H16" s="56" t="s">
        <v>50</v>
      </c>
      <c r="I16" s="61">
        <v>5155.3</v>
      </c>
      <c r="J16" s="61"/>
      <c r="K16" s="52">
        <f t="shared" si="4"/>
        <v>5155.3</v>
      </c>
      <c r="L16" s="52"/>
      <c r="M16" s="52">
        <f t="shared" si="5"/>
        <v>5155.3</v>
      </c>
      <c r="N16" s="107">
        <f>M16/K16-1</f>
        <v>0</v>
      </c>
    </row>
    <row r="17" ht="15" spans="1:14">
      <c r="A17" s="49" t="s">
        <v>51</v>
      </c>
      <c r="B17" s="50">
        <v>0</v>
      </c>
      <c r="C17" s="51"/>
      <c r="D17" s="50">
        <f t="shared" si="3"/>
        <v>0</v>
      </c>
      <c r="E17" s="50"/>
      <c r="F17" s="52">
        <v>0</v>
      </c>
      <c r="G17" s="53"/>
      <c r="H17" s="56" t="s">
        <v>52</v>
      </c>
      <c r="I17" s="61">
        <v>257.9</v>
      </c>
      <c r="J17" s="61"/>
      <c r="K17" s="52">
        <f t="shared" si="4"/>
        <v>257.9</v>
      </c>
      <c r="L17" s="52"/>
      <c r="M17" s="52">
        <f t="shared" si="5"/>
        <v>257.9</v>
      </c>
      <c r="N17" s="107">
        <f>M17/K17-1</f>
        <v>0</v>
      </c>
    </row>
    <row r="18" ht="15" spans="1:14">
      <c r="A18" s="49" t="s">
        <v>53</v>
      </c>
      <c r="B18" s="50">
        <v>0</v>
      </c>
      <c r="C18" s="51"/>
      <c r="D18" s="50">
        <f t="shared" si="3"/>
        <v>0</v>
      </c>
      <c r="E18" s="50"/>
      <c r="F18" s="52">
        <v>0</v>
      </c>
      <c r="G18" s="53"/>
      <c r="H18" s="56" t="s">
        <v>54</v>
      </c>
      <c r="I18" s="61">
        <v>20432.7429</v>
      </c>
      <c r="J18" s="61"/>
      <c r="K18" s="52">
        <f t="shared" si="4"/>
        <v>20432.7429</v>
      </c>
      <c r="L18" s="52"/>
      <c r="M18" s="52">
        <f t="shared" si="5"/>
        <v>20432.7429</v>
      </c>
      <c r="N18" s="107">
        <f>M18/K18-1</f>
        <v>0</v>
      </c>
    </row>
    <row r="19" ht="15" spans="1:14">
      <c r="A19" s="49" t="s">
        <v>55</v>
      </c>
      <c r="B19" s="50">
        <v>631</v>
      </c>
      <c r="C19" s="51"/>
      <c r="D19" s="50">
        <f t="shared" si="3"/>
        <v>631</v>
      </c>
      <c r="E19" s="50"/>
      <c r="F19" s="52">
        <v>631</v>
      </c>
      <c r="G19" s="53">
        <f>F19/D19-1</f>
        <v>0</v>
      </c>
      <c r="H19" s="56" t="s">
        <v>56</v>
      </c>
      <c r="I19" s="61"/>
      <c r="J19" s="61"/>
      <c r="K19" s="52">
        <f t="shared" si="4"/>
        <v>0</v>
      </c>
      <c r="L19" s="52"/>
      <c r="M19" s="52">
        <f t="shared" si="5"/>
        <v>0</v>
      </c>
      <c r="N19" s="107"/>
    </row>
    <row r="20" ht="15" spans="1:14">
      <c r="A20" s="49" t="s">
        <v>57</v>
      </c>
      <c r="B20" s="50">
        <v>8</v>
      </c>
      <c r="C20" s="51"/>
      <c r="D20" s="50">
        <f t="shared" si="3"/>
        <v>8</v>
      </c>
      <c r="E20" s="50"/>
      <c r="F20" s="52">
        <v>8</v>
      </c>
      <c r="G20" s="53">
        <f>F20/D20-1</f>
        <v>0</v>
      </c>
      <c r="H20" s="56" t="s">
        <v>58</v>
      </c>
      <c r="I20" s="61">
        <v>887.2</v>
      </c>
      <c r="J20" s="61"/>
      <c r="K20" s="52">
        <f t="shared" si="4"/>
        <v>887.2</v>
      </c>
      <c r="L20" s="52"/>
      <c r="M20" s="52">
        <f t="shared" si="5"/>
        <v>887.2</v>
      </c>
      <c r="N20" s="107">
        <f>M20/K20-1</f>
        <v>0</v>
      </c>
    </row>
    <row r="21" ht="15" spans="1:14">
      <c r="A21" s="49" t="s">
        <v>59</v>
      </c>
      <c r="B21" s="50">
        <v>0</v>
      </c>
      <c r="C21" s="51"/>
      <c r="D21" s="50">
        <f t="shared" si="3"/>
        <v>0</v>
      </c>
      <c r="E21" s="50"/>
      <c r="F21" s="52">
        <v>0</v>
      </c>
      <c r="G21" s="53"/>
      <c r="H21" s="57" t="s">
        <v>60</v>
      </c>
      <c r="I21" s="61">
        <v>0</v>
      </c>
      <c r="J21" s="61"/>
      <c r="K21" s="52">
        <f t="shared" si="4"/>
        <v>0</v>
      </c>
      <c r="L21" s="52"/>
      <c r="M21" s="52">
        <f t="shared" si="5"/>
        <v>0</v>
      </c>
      <c r="N21" s="107"/>
    </row>
    <row r="22" ht="15" spans="1:14">
      <c r="A22" s="49"/>
      <c r="B22" s="51"/>
      <c r="C22" s="51"/>
      <c r="D22" s="50"/>
      <c r="E22" s="50"/>
      <c r="F22" s="61"/>
      <c r="G22" s="62"/>
      <c r="H22" s="63" t="s">
        <v>61</v>
      </c>
      <c r="I22" s="61">
        <v>0</v>
      </c>
      <c r="J22" s="61"/>
      <c r="K22" s="52">
        <f t="shared" si="4"/>
        <v>0</v>
      </c>
      <c r="L22" s="52"/>
      <c r="M22" s="52">
        <f t="shared" si="5"/>
        <v>0</v>
      </c>
      <c r="N22" s="107"/>
    </row>
    <row r="23" spans="1:14">
      <c r="A23" s="64"/>
      <c r="B23" s="61"/>
      <c r="C23" s="61"/>
      <c r="D23" s="61"/>
      <c r="E23" s="61"/>
      <c r="F23" s="61"/>
      <c r="G23" s="62"/>
      <c r="H23" s="54" t="s">
        <v>62</v>
      </c>
      <c r="I23" s="61">
        <v>0</v>
      </c>
      <c r="J23" s="61"/>
      <c r="K23" s="52">
        <f t="shared" si="4"/>
        <v>0</v>
      </c>
      <c r="L23" s="52"/>
      <c r="M23" s="52">
        <f t="shared" si="5"/>
        <v>0</v>
      </c>
      <c r="N23" s="107"/>
    </row>
    <row r="24" spans="1:14">
      <c r="A24" s="64"/>
      <c r="B24" s="61"/>
      <c r="C24" s="61"/>
      <c r="D24" s="61"/>
      <c r="E24" s="61"/>
      <c r="F24" s="61"/>
      <c r="G24" s="62"/>
      <c r="H24" s="56" t="s">
        <v>63</v>
      </c>
      <c r="I24" s="61">
        <v>0</v>
      </c>
      <c r="J24" s="61"/>
      <c r="K24" s="52">
        <f t="shared" si="4"/>
        <v>0</v>
      </c>
      <c r="L24" s="52"/>
      <c r="M24" s="52">
        <f t="shared" si="5"/>
        <v>0</v>
      </c>
      <c r="N24" s="107"/>
    </row>
    <row r="25" spans="1:14">
      <c r="A25" s="64"/>
      <c r="B25" s="61"/>
      <c r="C25" s="61"/>
      <c r="D25" s="61"/>
      <c r="E25" s="61"/>
      <c r="F25" s="61"/>
      <c r="G25" s="62"/>
      <c r="H25" s="56" t="s">
        <v>64</v>
      </c>
      <c r="I25" s="61">
        <v>0</v>
      </c>
      <c r="J25" s="61"/>
      <c r="K25" s="52">
        <f t="shared" si="4"/>
        <v>0</v>
      </c>
      <c r="L25" s="52"/>
      <c r="M25" s="52">
        <f t="shared" si="5"/>
        <v>0</v>
      </c>
      <c r="N25" s="107"/>
    </row>
    <row r="26" spans="1:14">
      <c r="A26" s="65"/>
      <c r="B26" s="61"/>
      <c r="C26" s="61"/>
      <c r="D26" s="61"/>
      <c r="E26" s="61"/>
      <c r="F26" s="61"/>
      <c r="G26" s="62"/>
      <c r="H26" s="66" t="s">
        <v>65</v>
      </c>
      <c r="I26" s="61">
        <v>0</v>
      </c>
      <c r="J26" s="61"/>
      <c r="K26" s="52">
        <f t="shared" si="4"/>
        <v>0</v>
      </c>
      <c r="L26" s="52"/>
      <c r="M26" s="52">
        <f t="shared" si="5"/>
        <v>0</v>
      </c>
      <c r="N26" s="107"/>
    </row>
    <row r="27" spans="1:14">
      <c r="A27" s="65"/>
      <c r="B27" s="61"/>
      <c r="C27" s="61"/>
      <c r="D27" s="61"/>
      <c r="E27" s="61"/>
      <c r="F27" s="61"/>
      <c r="G27" s="62"/>
      <c r="H27" s="54" t="s">
        <v>66</v>
      </c>
      <c r="I27" s="61">
        <v>0</v>
      </c>
      <c r="J27" s="61"/>
      <c r="K27" s="52">
        <f t="shared" si="4"/>
        <v>0</v>
      </c>
      <c r="L27" s="52"/>
      <c r="M27" s="52">
        <f t="shared" si="5"/>
        <v>0</v>
      </c>
      <c r="N27" s="107"/>
    </row>
    <row r="28" spans="1:14">
      <c r="A28" s="65"/>
      <c r="B28" s="61"/>
      <c r="C28" s="61"/>
      <c r="D28" s="61"/>
      <c r="E28" s="61"/>
      <c r="F28" s="61"/>
      <c r="G28" s="62"/>
      <c r="H28" s="56" t="s">
        <v>67</v>
      </c>
      <c r="I28" s="61">
        <v>0</v>
      </c>
      <c r="J28" s="61"/>
      <c r="K28" s="52">
        <f t="shared" si="4"/>
        <v>0</v>
      </c>
      <c r="L28" s="52"/>
      <c r="M28" s="52">
        <f t="shared" si="5"/>
        <v>0</v>
      </c>
      <c r="N28" s="107"/>
    </row>
    <row r="29" ht="15" customHeight="1" spans="1:14">
      <c r="A29" s="67"/>
      <c r="B29" s="61"/>
      <c r="C29" s="61"/>
      <c r="D29" s="61"/>
      <c r="E29" s="61"/>
      <c r="F29" s="61"/>
      <c r="G29" s="62"/>
      <c r="H29" s="56" t="s">
        <v>68</v>
      </c>
      <c r="I29" s="61">
        <v>0</v>
      </c>
      <c r="J29" s="61"/>
      <c r="K29" s="52">
        <f t="shared" si="4"/>
        <v>0</v>
      </c>
      <c r="L29" s="52"/>
      <c r="M29" s="52">
        <f t="shared" si="5"/>
        <v>0</v>
      </c>
      <c r="N29" s="107"/>
    </row>
    <row r="30" spans="1:14">
      <c r="A30" s="64"/>
      <c r="B30" s="61"/>
      <c r="C30" s="61"/>
      <c r="D30" s="61"/>
      <c r="E30" s="61"/>
      <c r="F30" s="61"/>
      <c r="G30" s="62"/>
      <c r="H30" s="68" t="s">
        <v>69</v>
      </c>
      <c r="I30" s="61">
        <v>0</v>
      </c>
      <c r="J30" s="61"/>
      <c r="K30" s="52">
        <f t="shared" si="4"/>
        <v>0</v>
      </c>
      <c r="L30" s="52"/>
      <c r="M30" s="52">
        <f t="shared" si="5"/>
        <v>0</v>
      </c>
      <c r="N30" s="107"/>
    </row>
    <row r="31" spans="1:14">
      <c r="A31" s="65"/>
      <c r="B31" s="61"/>
      <c r="C31" s="61"/>
      <c r="D31" s="61"/>
      <c r="E31" s="61"/>
      <c r="F31" s="61"/>
      <c r="G31" s="62"/>
      <c r="H31" s="54" t="s">
        <v>70</v>
      </c>
      <c r="I31" s="61">
        <v>51593.42</v>
      </c>
      <c r="J31" s="61">
        <v>10000</v>
      </c>
      <c r="K31" s="52">
        <f t="shared" si="4"/>
        <v>61593.42</v>
      </c>
      <c r="L31" s="52">
        <v>17000</v>
      </c>
      <c r="M31" s="52">
        <f t="shared" si="5"/>
        <v>78593.42</v>
      </c>
      <c r="N31" s="107">
        <f>M31/K31-1</f>
        <v>0.276003508166944</v>
      </c>
    </row>
    <row r="32" spans="1:14">
      <c r="A32" s="69"/>
      <c r="B32" s="61"/>
      <c r="C32" s="61"/>
      <c r="D32" s="61"/>
      <c r="E32" s="61"/>
      <c r="F32" s="61"/>
      <c r="G32" s="62"/>
      <c r="H32" s="70" t="s">
        <v>71</v>
      </c>
      <c r="I32" s="61">
        <v>51000</v>
      </c>
      <c r="J32" s="61">
        <v>10000</v>
      </c>
      <c r="K32" s="52">
        <f t="shared" si="4"/>
        <v>61000</v>
      </c>
      <c r="L32" s="52">
        <v>17000</v>
      </c>
      <c r="M32" s="52">
        <f t="shared" si="5"/>
        <v>78000</v>
      </c>
      <c r="N32" s="107">
        <f>M32/K32-1</f>
        <v>0.278688524590164</v>
      </c>
    </row>
    <row r="33" spans="1:14">
      <c r="A33" s="67"/>
      <c r="B33" s="61"/>
      <c r="C33" s="61"/>
      <c r="D33" s="61"/>
      <c r="E33" s="61"/>
      <c r="F33" s="61"/>
      <c r="G33" s="62"/>
      <c r="H33" s="56" t="s">
        <v>72</v>
      </c>
      <c r="I33" s="61">
        <v>11.6</v>
      </c>
      <c r="J33" s="61"/>
      <c r="K33" s="52">
        <f t="shared" si="4"/>
        <v>11.6</v>
      </c>
      <c r="L33" s="52"/>
      <c r="M33" s="52">
        <f t="shared" si="5"/>
        <v>11.6</v>
      </c>
      <c r="N33" s="107">
        <f>M33/K33-1</f>
        <v>0</v>
      </c>
    </row>
    <row r="34" spans="1:14">
      <c r="A34" s="71"/>
      <c r="B34" s="61"/>
      <c r="C34" s="61"/>
      <c r="D34" s="61"/>
      <c r="E34" s="61"/>
      <c r="F34" s="61"/>
      <c r="G34" s="62"/>
      <c r="H34" s="54" t="s">
        <v>73</v>
      </c>
      <c r="I34" s="61">
        <v>581.82</v>
      </c>
      <c r="J34" s="61"/>
      <c r="K34" s="52">
        <f t="shared" si="4"/>
        <v>581.82</v>
      </c>
      <c r="L34" s="52"/>
      <c r="M34" s="52">
        <f t="shared" si="5"/>
        <v>581.82</v>
      </c>
      <c r="N34" s="107">
        <f>M34/K34-1</f>
        <v>0</v>
      </c>
    </row>
    <row r="35" spans="1:14">
      <c r="A35" s="71"/>
      <c r="B35" s="61"/>
      <c r="C35" s="61"/>
      <c r="D35" s="61"/>
      <c r="E35" s="61"/>
      <c r="F35" s="61"/>
      <c r="G35" s="62"/>
      <c r="H35" s="49" t="s">
        <v>74</v>
      </c>
      <c r="I35" s="61">
        <v>3987</v>
      </c>
      <c r="J35" s="61"/>
      <c r="K35" s="52">
        <f t="shared" si="4"/>
        <v>3987</v>
      </c>
      <c r="L35" s="52"/>
      <c r="M35" s="52">
        <f t="shared" si="5"/>
        <v>3987</v>
      </c>
      <c r="N35" s="107">
        <f>M35/K35-1</f>
        <v>0</v>
      </c>
    </row>
    <row r="36" spans="1:14">
      <c r="A36" s="71"/>
      <c r="B36" s="61"/>
      <c r="C36" s="61"/>
      <c r="D36" s="61"/>
      <c r="E36" s="61"/>
      <c r="F36" s="61"/>
      <c r="G36" s="62"/>
      <c r="H36" s="57" t="s">
        <v>75</v>
      </c>
      <c r="I36" s="61">
        <v>0</v>
      </c>
      <c r="J36" s="61"/>
      <c r="K36" s="52">
        <f t="shared" si="4"/>
        <v>0</v>
      </c>
      <c r="L36" s="52"/>
      <c r="M36" s="52">
        <f t="shared" si="5"/>
        <v>0</v>
      </c>
      <c r="N36" s="107"/>
    </row>
    <row r="37" spans="1:14">
      <c r="A37" s="71"/>
      <c r="B37" s="61"/>
      <c r="C37" s="61"/>
      <c r="D37" s="61"/>
      <c r="E37" s="61"/>
      <c r="F37" s="61"/>
      <c r="G37" s="62"/>
      <c r="H37" s="56" t="s">
        <v>76</v>
      </c>
      <c r="I37" s="61">
        <v>3351</v>
      </c>
      <c r="J37" s="61"/>
      <c r="K37" s="52">
        <f t="shared" si="4"/>
        <v>3351</v>
      </c>
      <c r="L37" s="52"/>
      <c r="M37" s="52">
        <f t="shared" si="5"/>
        <v>3351</v>
      </c>
      <c r="N37" s="107">
        <f>M37/K37-1</f>
        <v>0</v>
      </c>
    </row>
    <row r="38" spans="1:14">
      <c r="A38" s="71"/>
      <c r="B38" s="61"/>
      <c r="C38" s="61"/>
      <c r="D38" s="61"/>
      <c r="E38" s="61"/>
      <c r="F38" s="61"/>
      <c r="G38" s="62"/>
      <c r="H38" s="56" t="s">
        <v>77</v>
      </c>
      <c r="I38" s="61">
        <v>0</v>
      </c>
      <c r="J38" s="61"/>
      <c r="K38" s="52">
        <f t="shared" si="4"/>
        <v>0</v>
      </c>
      <c r="L38" s="52"/>
      <c r="M38" s="52">
        <f t="shared" si="5"/>
        <v>0</v>
      </c>
      <c r="N38" s="107"/>
    </row>
    <row r="39" spans="1:14">
      <c r="A39" s="71"/>
      <c r="B39" s="52"/>
      <c r="C39" s="52"/>
      <c r="D39" s="52"/>
      <c r="E39" s="52"/>
      <c r="F39" s="52"/>
      <c r="G39" s="53"/>
      <c r="H39" s="56" t="s">
        <v>78</v>
      </c>
      <c r="I39" s="61">
        <v>0</v>
      </c>
      <c r="J39" s="61"/>
      <c r="K39" s="52">
        <f t="shared" si="4"/>
        <v>0</v>
      </c>
      <c r="L39" s="52"/>
      <c r="M39" s="52">
        <f t="shared" si="5"/>
        <v>0</v>
      </c>
      <c r="N39" s="107"/>
    </row>
    <row r="40" spans="1:14">
      <c r="A40" s="71"/>
      <c r="B40" s="52"/>
      <c r="C40" s="52"/>
      <c r="D40" s="52"/>
      <c r="E40" s="52"/>
      <c r="F40" s="52"/>
      <c r="G40" s="53"/>
      <c r="H40" s="72" t="s">
        <v>79</v>
      </c>
      <c r="I40" s="61">
        <v>636</v>
      </c>
      <c r="J40" s="61"/>
      <c r="K40" s="52">
        <f t="shared" ref="K40:K64" si="6">I40+J40</f>
        <v>636</v>
      </c>
      <c r="L40" s="52"/>
      <c r="M40" s="52">
        <f t="shared" ref="M40:M64" si="7">K40+L40</f>
        <v>636</v>
      </c>
      <c r="N40" s="107">
        <f>M40/K40-1</f>
        <v>0</v>
      </c>
    </row>
    <row r="41" spans="1:14">
      <c r="A41" s="71"/>
      <c r="B41" s="52"/>
      <c r="C41" s="52"/>
      <c r="D41" s="52"/>
      <c r="E41" s="52"/>
      <c r="F41" s="52"/>
      <c r="G41" s="53"/>
      <c r="H41" s="73" t="s">
        <v>80</v>
      </c>
      <c r="I41" s="61">
        <v>12</v>
      </c>
      <c r="J41" s="61"/>
      <c r="K41" s="52">
        <f t="shared" si="6"/>
        <v>12</v>
      </c>
      <c r="L41" s="52"/>
      <c r="M41" s="52">
        <f t="shared" si="7"/>
        <v>12</v>
      </c>
      <c r="N41" s="107">
        <f>M41/K41-1</f>
        <v>0</v>
      </c>
    </row>
    <row r="42" spans="1:14">
      <c r="A42" s="71"/>
      <c r="B42" s="52"/>
      <c r="C42" s="52"/>
      <c r="D42" s="52"/>
      <c r="E42" s="52"/>
      <c r="F42" s="52"/>
      <c r="G42" s="53"/>
      <c r="H42" s="72" t="s">
        <v>81</v>
      </c>
      <c r="I42" s="61">
        <v>0</v>
      </c>
      <c r="J42" s="61"/>
      <c r="K42" s="52">
        <f t="shared" si="6"/>
        <v>0</v>
      </c>
      <c r="L42" s="52"/>
      <c r="M42" s="52">
        <f t="shared" si="7"/>
        <v>0</v>
      </c>
      <c r="N42" s="107"/>
    </row>
    <row r="43" spans="1:14">
      <c r="A43" s="71"/>
      <c r="B43" s="52"/>
      <c r="C43" s="52"/>
      <c r="D43" s="52"/>
      <c r="E43" s="52"/>
      <c r="F43" s="52"/>
      <c r="G43" s="53"/>
      <c r="H43" s="74" t="s">
        <v>82</v>
      </c>
      <c r="I43" s="61">
        <v>0</v>
      </c>
      <c r="J43" s="61"/>
      <c r="K43" s="52">
        <f t="shared" si="6"/>
        <v>0</v>
      </c>
      <c r="L43" s="52"/>
      <c r="M43" s="52">
        <f t="shared" si="7"/>
        <v>0</v>
      </c>
      <c r="N43" s="107"/>
    </row>
    <row r="44" spans="1:14">
      <c r="A44" s="71"/>
      <c r="B44" s="52"/>
      <c r="C44" s="52"/>
      <c r="D44" s="52"/>
      <c r="E44" s="52"/>
      <c r="F44" s="52"/>
      <c r="G44" s="53"/>
      <c r="H44" s="74" t="s">
        <v>83</v>
      </c>
      <c r="I44" s="61">
        <v>0</v>
      </c>
      <c r="J44" s="61"/>
      <c r="K44" s="52">
        <f t="shared" si="6"/>
        <v>0</v>
      </c>
      <c r="L44" s="52"/>
      <c r="M44" s="52">
        <f t="shared" si="7"/>
        <v>0</v>
      </c>
      <c r="N44" s="107"/>
    </row>
    <row r="45" spans="1:14">
      <c r="A45" s="71"/>
      <c r="B45" s="52"/>
      <c r="C45" s="52"/>
      <c r="D45" s="52"/>
      <c r="E45" s="52"/>
      <c r="F45" s="52"/>
      <c r="G45" s="53"/>
      <c r="H45" s="74" t="s">
        <v>84</v>
      </c>
      <c r="I45" s="61">
        <v>0</v>
      </c>
      <c r="J45" s="61"/>
      <c r="K45" s="52">
        <f t="shared" si="6"/>
        <v>0</v>
      </c>
      <c r="L45" s="52"/>
      <c r="M45" s="52">
        <f t="shared" si="7"/>
        <v>0</v>
      </c>
      <c r="N45" s="107"/>
    </row>
    <row r="46" spans="1:14">
      <c r="A46" s="71"/>
      <c r="B46" s="52"/>
      <c r="C46" s="52"/>
      <c r="D46" s="52"/>
      <c r="E46" s="52"/>
      <c r="F46" s="52"/>
      <c r="G46" s="53"/>
      <c r="H46" s="75" t="s">
        <v>85</v>
      </c>
      <c r="I46" s="61">
        <v>12</v>
      </c>
      <c r="J46" s="61"/>
      <c r="K46" s="52">
        <f t="shared" si="6"/>
        <v>12</v>
      </c>
      <c r="L46" s="52"/>
      <c r="M46" s="52">
        <f t="shared" si="7"/>
        <v>12</v>
      </c>
      <c r="N46" s="107">
        <f>M46/K46-1</f>
        <v>0</v>
      </c>
    </row>
    <row r="47" spans="1:14">
      <c r="A47" s="76" t="s">
        <v>86</v>
      </c>
      <c r="B47" s="77"/>
      <c r="C47" s="77"/>
      <c r="D47" s="77"/>
      <c r="E47" s="77"/>
      <c r="F47" s="77"/>
      <c r="G47" s="78"/>
      <c r="H47" s="76" t="s">
        <v>87</v>
      </c>
      <c r="I47" s="105">
        <v>77017</v>
      </c>
      <c r="J47" s="105"/>
      <c r="K47" s="46">
        <f t="shared" si="6"/>
        <v>77017</v>
      </c>
      <c r="L47" s="46"/>
      <c r="M47" s="46">
        <f t="shared" si="7"/>
        <v>77017</v>
      </c>
      <c r="N47" s="107">
        <f>M47/K47-1</f>
        <v>0</v>
      </c>
    </row>
    <row r="48" spans="1:14">
      <c r="A48" s="79" t="s">
        <v>88</v>
      </c>
      <c r="B48" s="61"/>
      <c r="C48" s="61"/>
      <c r="D48" s="61"/>
      <c r="E48" s="61"/>
      <c r="F48" s="61"/>
      <c r="G48" s="62"/>
      <c r="H48" s="79" t="s">
        <v>89</v>
      </c>
      <c r="I48" s="61">
        <v>0</v>
      </c>
      <c r="J48" s="61"/>
      <c r="K48" s="52">
        <f t="shared" si="6"/>
        <v>0</v>
      </c>
      <c r="L48" s="52"/>
      <c r="M48" s="52">
        <f t="shared" si="7"/>
        <v>0</v>
      </c>
      <c r="N48" s="107"/>
    </row>
    <row r="49" spans="1:14">
      <c r="A49" s="79" t="s">
        <v>90</v>
      </c>
      <c r="B49" s="61"/>
      <c r="C49" s="61"/>
      <c r="D49" s="61"/>
      <c r="E49" s="61"/>
      <c r="F49" s="61"/>
      <c r="G49" s="62"/>
      <c r="H49" s="80" t="s">
        <v>91</v>
      </c>
      <c r="I49" s="61">
        <v>77017</v>
      </c>
      <c r="J49" s="61"/>
      <c r="K49" s="52">
        <f t="shared" si="6"/>
        <v>77017</v>
      </c>
      <c r="L49" s="52"/>
      <c r="M49" s="52">
        <f t="shared" si="7"/>
        <v>77017</v>
      </c>
      <c r="N49" s="107">
        <f>M49/K49-1</f>
        <v>0</v>
      </c>
    </row>
    <row r="50" spans="1:14">
      <c r="A50" s="81" t="s">
        <v>92</v>
      </c>
      <c r="B50" s="61"/>
      <c r="C50" s="61"/>
      <c r="D50" s="61"/>
      <c r="E50" s="61"/>
      <c r="F50" s="61"/>
      <c r="G50" s="62"/>
      <c r="H50" s="80" t="s">
        <v>93</v>
      </c>
      <c r="I50" s="61">
        <v>0</v>
      </c>
      <c r="J50" s="61"/>
      <c r="K50" s="52">
        <f t="shared" si="6"/>
        <v>0</v>
      </c>
      <c r="L50" s="52"/>
      <c r="M50" s="52">
        <f t="shared" si="7"/>
        <v>0</v>
      </c>
      <c r="N50" s="107"/>
    </row>
    <row r="51" spans="1:14">
      <c r="A51" s="81" t="s">
        <v>94</v>
      </c>
      <c r="B51" s="61"/>
      <c r="C51" s="61"/>
      <c r="D51" s="61"/>
      <c r="E51" s="61"/>
      <c r="F51" s="61"/>
      <c r="G51" s="62"/>
      <c r="H51" s="80" t="s">
        <v>95</v>
      </c>
      <c r="I51" s="61">
        <v>0</v>
      </c>
      <c r="J51" s="61"/>
      <c r="K51" s="52">
        <f t="shared" si="6"/>
        <v>0</v>
      </c>
      <c r="L51" s="52"/>
      <c r="M51" s="52">
        <f t="shared" si="7"/>
        <v>0</v>
      </c>
      <c r="N51" s="107"/>
    </row>
    <row r="52" spans="1:14">
      <c r="A52" s="81" t="s">
        <v>96</v>
      </c>
      <c r="B52" s="61"/>
      <c r="C52" s="61"/>
      <c r="D52" s="61"/>
      <c r="E52" s="61"/>
      <c r="F52" s="61"/>
      <c r="G52" s="62"/>
      <c r="H52" s="81" t="s">
        <v>97</v>
      </c>
      <c r="I52" s="61">
        <v>0</v>
      </c>
      <c r="J52" s="61"/>
      <c r="K52" s="52">
        <f t="shared" si="6"/>
        <v>0</v>
      </c>
      <c r="L52" s="52"/>
      <c r="M52" s="52">
        <f t="shared" si="7"/>
        <v>0</v>
      </c>
      <c r="N52" s="107"/>
    </row>
    <row r="53" spans="1:14">
      <c r="A53" s="82" t="s">
        <v>98</v>
      </c>
      <c r="B53" s="83">
        <v>151855.5429</v>
      </c>
      <c r="C53" s="83">
        <v>10000</v>
      </c>
      <c r="D53" s="83">
        <f>C53+B53</f>
        <v>161855.5429</v>
      </c>
      <c r="E53" s="83">
        <f>E62</f>
        <v>17000</v>
      </c>
      <c r="F53" s="83">
        <f t="shared" ref="F53:F63" si="8">E53+D53</f>
        <v>178855.5429</v>
      </c>
      <c r="G53" s="84">
        <f>F53/D53-1</f>
        <v>0.10503192967882</v>
      </c>
      <c r="H53" s="82" t="s">
        <v>99</v>
      </c>
      <c r="I53" s="61">
        <v>0</v>
      </c>
      <c r="J53" s="61"/>
      <c r="K53" s="52">
        <f t="shared" si="6"/>
        <v>0</v>
      </c>
      <c r="L53" s="52"/>
      <c r="M53" s="52">
        <f t="shared" si="7"/>
        <v>0</v>
      </c>
      <c r="N53" s="107"/>
    </row>
    <row r="54" ht="13" customHeight="1" spans="1:14">
      <c r="A54" s="85" t="s">
        <v>100</v>
      </c>
      <c r="B54" s="61">
        <v>3471.3</v>
      </c>
      <c r="C54" s="61"/>
      <c r="D54" s="52">
        <f t="shared" ref="D54:D64" si="9">C54+B54</f>
        <v>3471.3</v>
      </c>
      <c r="E54" s="52"/>
      <c r="F54" s="52">
        <f t="shared" si="8"/>
        <v>3471.3</v>
      </c>
      <c r="G54" s="53">
        <f>F54/D54-1</f>
        <v>0</v>
      </c>
      <c r="H54" s="85" t="s">
        <v>101</v>
      </c>
      <c r="I54" s="61">
        <v>0</v>
      </c>
      <c r="J54" s="61"/>
      <c r="K54" s="52">
        <f t="shared" si="6"/>
        <v>0</v>
      </c>
      <c r="L54" s="52"/>
      <c r="M54" s="52">
        <f t="shared" si="7"/>
        <v>0</v>
      </c>
      <c r="N54" s="107"/>
    </row>
    <row r="55" spans="1:14">
      <c r="A55" s="85" t="s">
        <v>102</v>
      </c>
      <c r="B55" s="61">
        <v>32384.2429</v>
      </c>
      <c r="C55" s="61"/>
      <c r="D55" s="52">
        <f t="shared" si="9"/>
        <v>32384.2429</v>
      </c>
      <c r="E55" s="52"/>
      <c r="F55" s="52">
        <f t="shared" si="8"/>
        <v>32384.2429</v>
      </c>
      <c r="G55" s="53">
        <f>F55/D55-1</f>
        <v>0</v>
      </c>
      <c r="H55" s="85" t="s">
        <v>103</v>
      </c>
      <c r="I55" s="61">
        <v>0</v>
      </c>
      <c r="J55" s="61"/>
      <c r="K55" s="52">
        <f t="shared" si="6"/>
        <v>0</v>
      </c>
      <c r="L55" s="52"/>
      <c r="M55" s="52">
        <f t="shared" si="7"/>
        <v>0</v>
      </c>
      <c r="N55" s="107"/>
    </row>
    <row r="56" spans="1:14">
      <c r="A56" s="85" t="s">
        <v>104</v>
      </c>
      <c r="B56" s="61">
        <v>31919.5429</v>
      </c>
      <c r="C56" s="61"/>
      <c r="D56" s="52">
        <f t="shared" si="9"/>
        <v>31919.5429</v>
      </c>
      <c r="E56" s="52"/>
      <c r="F56" s="52">
        <f t="shared" si="8"/>
        <v>31919.5429</v>
      </c>
      <c r="G56" s="53">
        <f>F56/D56-1</f>
        <v>0</v>
      </c>
      <c r="H56" s="85" t="s">
        <v>105</v>
      </c>
      <c r="I56" s="61">
        <v>0</v>
      </c>
      <c r="J56" s="61"/>
      <c r="K56" s="52">
        <f t="shared" si="6"/>
        <v>0</v>
      </c>
      <c r="L56" s="52"/>
      <c r="M56" s="52">
        <f t="shared" si="7"/>
        <v>0</v>
      </c>
      <c r="N56" s="107"/>
    </row>
    <row r="57" spans="1:14">
      <c r="A57" s="86" t="s">
        <v>106</v>
      </c>
      <c r="B57" s="61">
        <v>464.7</v>
      </c>
      <c r="C57" s="61"/>
      <c r="D57" s="52">
        <f t="shared" si="9"/>
        <v>464.7</v>
      </c>
      <c r="E57" s="52"/>
      <c r="F57" s="52">
        <f t="shared" si="8"/>
        <v>464.7</v>
      </c>
      <c r="G57" s="53">
        <f>F57/D57-1</f>
        <v>0</v>
      </c>
      <c r="H57" s="85" t="s">
        <v>107</v>
      </c>
      <c r="I57" s="61">
        <v>0</v>
      </c>
      <c r="J57" s="61"/>
      <c r="K57" s="52">
        <f t="shared" si="6"/>
        <v>0</v>
      </c>
      <c r="L57" s="52"/>
      <c r="M57" s="52">
        <f t="shared" si="7"/>
        <v>0</v>
      </c>
      <c r="N57" s="107"/>
    </row>
    <row r="58" spans="1:14">
      <c r="A58" s="85" t="s">
        <v>108</v>
      </c>
      <c r="B58" s="61">
        <v>0</v>
      </c>
      <c r="C58" s="61"/>
      <c r="D58" s="52">
        <f t="shared" si="9"/>
        <v>0</v>
      </c>
      <c r="E58" s="52"/>
      <c r="F58" s="52">
        <f t="shared" si="8"/>
        <v>0</v>
      </c>
      <c r="G58" s="53"/>
      <c r="H58" s="85"/>
      <c r="I58" s="61"/>
      <c r="J58" s="61"/>
      <c r="K58" s="52"/>
      <c r="L58" s="52"/>
      <c r="M58" s="52"/>
      <c r="N58" s="107"/>
    </row>
    <row r="59" spans="1:14">
      <c r="A59" s="86" t="s">
        <v>109</v>
      </c>
      <c r="B59" s="61">
        <v>0</v>
      </c>
      <c r="C59" s="61"/>
      <c r="D59" s="52">
        <f t="shared" si="9"/>
        <v>0</v>
      </c>
      <c r="E59" s="52"/>
      <c r="F59" s="52">
        <f t="shared" si="8"/>
        <v>0</v>
      </c>
      <c r="G59" s="53"/>
      <c r="H59" s="87"/>
      <c r="I59" s="108"/>
      <c r="J59" s="61"/>
      <c r="K59" s="109"/>
      <c r="L59" s="109"/>
      <c r="M59" s="52"/>
      <c r="N59" s="107"/>
    </row>
    <row r="60" spans="1:14">
      <c r="A60" s="88" t="s">
        <v>110</v>
      </c>
      <c r="B60" s="61">
        <v>116000</v>
      </c>
      <c r="C60" s="61">
        <v>10000</v>
      </c>
      <c r="D60" s="52">
        <f t="shared" si="9"/>
        <v>126000</v>
      </c>
      <c r="E60" s="52">
        <f>E62</f>
        <v>17000</v>
      </c>
      <c r="F60" s="52">
        <f t="shared" si="8"/>
        <v>143000</v>
      </c>
      <c r="G60" s="53">
        <f>F60/D60-1</f>
        <v>0.134920634920635</v>
      </c>
      <c r="H60" s="89"/>
      <c r="I60" s="108"/>
      <c r="J60" s="61"/>
      <c r="K60" s="109"/>
      <c r="L60" s="109"/>
      <c r="M60" s="52"/>
      <c r="N60" s="107"/>
    </row>
    <row r="61" spans="1:14">
      <c r="A61" s="90" t="s">
        <v>111</v>
      </c>
      <c r="B61" s="61">
        <v>0</v>
      </c>
      <c r="C61" s="61"/>
      <c r="D61" s="52">
        <f t="shared" si="9"/>
        <v>0</v>
      </c>
      <c r="E61" s="52"/>
      <c r="F61" s="52">
        <f t="shared" si="8"/>
        <v>0</v>
      </c>
      <c r="G61" s="53"/>
      <c r="H61" s="85"/>
      <c r="I61" s="110"/>
      <c r="J61" s="61"/>
      <c r="K61" s="109"/>
      <c r="L61" s="109"/>
      <c r="M61" s="52"/>
      <c r="N61" s="107"/>
    </row>
    <row r="62" spans="1:14">
      <c r="A62" s="91" t="s">
        <v>112</v>
      </c>
      <c r="B62" s="61">
        <v>51000</v>
      </c>
      <c r="C62" s="61">
        <v>10000</v>
      </c>
      <c r="D62" s="52">
        <f t="shared" si="9"/>
        <v>61000</v>
      </c>
      <c r="E62" s="52">
        <v>17000</v>
      </c>
      <c r="F62" s="52">
        <f t="shared" si="8"/>
        <v>78000</v>
      </c>
      <c r="G62" s="53">
        <f>F62/D62-1</f>
        <v>0.278688524590164</v>
      </c>
      <c r="H62" s="85"/>
      <c r="I62" s="110"/>
      <c r="J62" s="61"/>
      <c r="K62" s="109"/>
      <c r="L62" s="109"/>
      <c r="M62" s="52"/>
      <c r="N62" s="107"/>
    </row>
    <row r="63" spans="1:14">
      <c r="A63" s="92" t="s">
        <v>113</v>
      </c>
      <c r="B63" s="61">
        <v>65000</v>
      </c>
      <c r="C63" s="61"/>
      <c r="D63" s="52">
        <f t="shared" si="9"/>
        <v>65000</v>
      </c>
      <c r="E63" s="52"/>
      <c r="F63" s="52">
        <f t="shared" si="8"/>
        <v>65000</v>
      </c>
      <c r="G63" s="53">
        <f>F63/D63-1</f>
        <v>0</v>
      </c>
      <c r="H63" s="85"/>
      <c r="I63" s="110"/>
      <c r="J63" s="61"/>
      <c r="K63" s="109"/>
      <c r="L63" s="109"/>
      <c r="M63" s="52"/>
      <c r="N63" s="107"/>
    </row>
    <row r="64" ht="25" customHeight="1" spans="1:14">
      <c r="A64" s="93" t="s">
        <v>114</v>
      </c>
      <c r="B64" s="94">
        <v>323141.5429</v>
      </c>
      <c r="C64" s="94">
        <f t="shared" ref="B64:F64" si="10">C7+C47+C53</f>
        <v>10000</v>
      </c>
      <c r="D64" s="94">
        <f t="shared" si="10"/>
        <v>333141.5429</v>
      </c>
      <c r="E64" s="94">
        <f t="shared" si="10"/>
        <v>17000</v>
      </c>
      <c r="F64" s="94">
        <f t="shared" si="10"/>
        <v>350141.5429</v>
      </c>
      <c r="G64" s="95">
        <f>F64/D64-1</f>
        <v>0.0510293608296788</v>
      </c>
      <c r="H64" s="93" t="s">
        <v>115</v>
      </c>
      <c r="I64" s="94">
        <v>323141.5429</v>
      </c>
      <c r="J64" s="105">
        <v>10000</v>
      </c>
      <c r="K64" s="46">
        <f t="shared" si="6"/>
        <v>333141.5429</v>
      </c>
      <c r="L64" s="46">
        <f>L7</f>
        <v>17000</v>
      </c>
      <c r="M64" s="46">
        <f t="shared" si="7"/>
        <v>350141.5429</v>
      </c>
      <c r="N64" s="106">
        <f>M64/K64-1</f>
        <v>0.0510293608296788</v>
      </c>
    </row>
  </sheetData>
  <autoFilter ref="A5:V64">
    <extLst/>
  </autoFilter>
  <mergeCells count="17">
    <mergeCell ref="A2:N2"/>
    <mergeCell ref="A4:F4"/>
    <mergeCell ref="H4:N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conditionalFormatting sqref="A60:A63 A48:A49 H48:H51">
    <cfRule type="expression" dxfId="0" priority="1" stopIfTrue="1">
      <formula>"len($A:$A)=3"</formula>
    </cfRule>
  </conditionalFormatting>
  <pageMargins left="0.751388888888889" right="0.751388888888889" top="1" bottom="1" header="0.5" footer="0.5"/>
  <pageSetup paperSize="9" scale="5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workbookViewId="0">
      <selection activeCell="J6" sqref="J6"/>
    </sheetView>
  </sheetViews>
  <sheetFormatPr defaultColWidth="9" defaultRowHeight="14.25" outlineLevelRow="7"/>
  <cols>
    <col min="2" max="2" width="22.5" customWidth="1"/>
    <col min="3" max="3" width="41.875" customWidth="1"/>
    <col min="4" max="4" width="42.625" customWidth="1"/>
    <col min="5" max="5" width="20.25" customWidth="1"/>
    <col min="6" max="6" width="11.625" customWidth="1"/>
    <col min="9" max="9" width="26.625" customWidth="1"/>
    <col min="10" max="10" width="13.125" customWidth="1"/>
    <col min="11" max="11" width="11.25" customWidth="1"/>
  </cols>
  <sheetData>
    <row r="1" ht="27" customHeight="1" spans="1:12">
      <c r="A1" s="1" t="s">
        <v>116</v>
      </c>
      <c r="B1" s="2"/>
      <c r="C1" s="3"/>
      <c r="D1" s="3"/>
      <c r="E1" s="1"/>
      <c r="F1" s="4" t="s">
        <v>117</v>
      </c>
      <c r="G1" s="5"/>
      <c r="H1" s="4"/>
      <c r="I1" s="25"/>
      <c r="J1" s="25"/>
      <c r="K1" s="4"/>
      <c r="L1" s="4"/>
    </row>
    <row r="2" ht="48" customHeight="1" spans="1:12">
      <c r="A2" s="6" t="s">
        <v>118</v>
      </c>
      <c r="B2" s="6"/>
      <c r="C2" s="6"/>
      <c r="D2" s="6"/>
      <c r="E2" s="6"/>
      <c r="F2" s="6"/>
      <c r="G2" s="7"/>
      <c r="H2" s="7"/>
      <c r="I2" s="7"/>
      <c r="J2" s="7"/>
      <c r="K2" s="7"/>
      <c r="L2" s="7"/>
    </row>
    <row r="3" spans="1:12">
      <c r="A3" s="5"/>
      <c r="B3" s="5"/>
      <c r="C3" s="5"/>
      <c r="D3" s="8"/>
      <c r="E3" s="9" t="s">
        <v>2</v>
      </c>
      <c r="F3" s="9"/>
      <c r="G3" s="5"/>
      <c r="H3" s="9"/>
      <c r="I3" s="8"/>
      <c r="J3" s="8"/>
      <c r="K3" s="5"/>
      <c r="L3" s="5"/>
    </row>
    <row r="4" ht="18.75" spans="1:6">
      <c r="A4" s="10" t="s">
        <v>119</v>
      </c>
      <c r="B4" s="11"/>
      <c r="C4" s="11"/>
      <c r="D4" s="11"/>
      <c r="E4" s="11"/>
      <c r="F4" s="12"/>
    </row>
    <row r="5" ht="18.75" spans="1:6">
      <c r="A5" s="13" t="s">
        <v>120</v>
      </c>
      <c r="B5" s="14" t="s">
        <v>121</v>
      </c>
      <c r="C5" s="14" t="s">
        <v>122</v>
      </c>
      <c r="D5" s="14" t="s">
        <v>123</v>
      </c>
      <c r="E5" s="14" t="s">
        <v>124</v>
      </c>
      <c r="F5" s="14" t="s">
        <v>125</v>
      </c>
    </row>
    <row r="6" ht="73" customHeight="1" spans="1:6">
      <c r="A6" s="15">
        <v>1</v>
      </c>
      <c r="B6" s="16" t="s">
        <v>126</v>
      </c>
      <c r="C6" s="16" t="s">
        <v>127</v>
      </c>
      <c r="D6" s="17" t="s">
        <v>128</v>
      </c>
      <c r="E6" s="18">
        <v>15000</v>
      </c>
      <c r="F6" s="19"/>
    </row>
    <row r="7" ht="73" customHeight="1" spans="1:6">
      <c r="A7" s="15">
        <v>2</v>
      </c>
      <c r="B7" s="16" t="s">
        <v>126</v>
      </c>
      <c r="C7" s="16" t="s">
        <v>129</v>
      </c>
      <c r="D7" s="17" t="s">
        <v>128</v>
      </c>
      <c r="E7" s="18">
        <v>2000</v>
      </c>
      <c r="F7" s="20"/>
    </row>
    <row r="8" ht="33" customHeight="1" spans="1:12">
      <c r="A8" s="21" t="s">
        <v>130</v>
      </c>
      <c r="B8" s="22"/>
      <c r="C8" s="22"/>
      <c r="D8" s="22"/>
      <c r="E8" s="23">
        <f>SUM(E5:E7)</f>
        <v>17000</v>
      </c>
      <c r="F8" s="24"/>
      <c r="G8" s="5"/>
      <c r="H8" s="4"/>
      <c r="I8" s="25"/>
      <c r="J8" s="25"/>
      <c r="K8" s="4"/>
      <c r="L8" s="4"/>
    </row>
  </sheetData>
  <mergeCells count="3">
    <mergeCell ref="A2:F2"/>
    <mergeCell ref="A4:F4"/>
    <mergeCell ref="A8:D8"/>
  </mergeCells>
  <pageMargins left="0.751388888888889" right="0.751388888888889" top="1" bottom="1" header="0.5" footer="0.5"/>
  <pageSetup paperSize="9" scale="8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陵水黎族自治县（椰林镇）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政府性基金</vt:lpstr>
      <vt:lpstr>专项债券项目调整明细表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Administrator</cp:lastModifiedBy>
  <dcterms:created xsi:type="dcterms:W3CDTF">2023-06-06T01:33:00Z</dcterms:created>
  <dcterms:modified xsi:type="dcterms:W3CDTF">2023-12-22T01:52:37Z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52D917FFF5374DE6A928980CE7C96A4F</vt:lpwstr>
  </property>
</Properties>
</file>