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00" windowHeight="10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<sst xmlns="http://schemas.openxmlformats.org/spreadsheetml/2006/main" count="303" uniqueCount="122">
  <si>
    <t>陵水黎族自治县第二人民医院（河北医科大学第一医院陵水分院）        公开招聘考试  医师考场</t>
  </si>
  <si>
    <t>考场</t>
  </si>
  <si>
    <t>座位号</t>
  </si>
  <si>
    <t>姓名</t>
  </si>
  <si>
    <t>性别</t>
  </si>
  <si>
    <t>身份证号码</t>
  </si>
  <si>
    <t>考试成绩</t>
  </si>
  <si>
    <t>备注</t>
  </si>
  <si>
    <t>医师1</t>
  </si>
  <si>
    <t>入围面试</t>
  </si>
  <si>
    <t>医师2</t>
  </si>
  <si>
    <t>医师3</t>
  </si>
  <si>
    <t>周必延</t>
  </si>
  <si>
    <t>男</t>
  </si>
  <si>
    <t>丰圣凯</t>
  </si>
  <si>
    <t>李焕秉</t>
  </si>
  <si>
    <t>王闪</t>
  </si>
  <si>
    <t>女</t>
  </si>
  <si>
    <t>曾飘飘</t>
  </si>
  <si>
    <t>郑启拓</t>
  </si>
  <si>
    <t>艾力.萨伍提</t>
  </si>
  <si>
    <t>缺考</t>
  </si>
  <si>
    <t>陈和欣</t>
  </si>
  <si>
    <t>130125********8010</t>
  </si>
  <si>
    <t>460027********5632</t>
  </si>
  <si>
    <t>460034********0010</t>
  </si>
  <si>
    <t>460034********0497</t>
  </si>
  <si>
    <t>150526********1825</t>
  </si>
  <si>
    <t>130125********801X</t>
  </si>
  <si>
    <t>370683********5521</t>
  </si>
  <si>
    <t>460034********045X</t>
  </si>
  <si>
    <t>460028********4446</t>
  </si>
  <si>
    <t>460034********1527</t>
  </si>
  <si>
    <t>460034********0056</t>
  </si>
  <si>
    <t>460034********3028</t>
  </si>
  <si>
    <t>460034********331X</t>
  </si>
  <si>
    <t>460034********0424</t>
  </si>
  <si>
    <t>460200********1402</t>
  </si>
  <si>
    <t>460034********043X</t>
  </si>
  <si>
    <t>460033********4523</t>
  </si>
  <si>
    <t>232602********4825</t>
  </si>
  <si>
    <t>460103********271X</t>
  </si>
  <si>
    <t>460006********4628</t>
  </si>
  <si>
    <t>460034********3087</t>
  </si>
  <si>
    <t>460034********0435</t>
  </si>
  <si>
    <t>460034********1829</t>
  </si>
  <si>
    <t>460004********2217</t>
  </si>
  <si>
    <t>460006********8718</t>
  </si>
  <si>
    <t>460033********4504</t>
  </si>
  <si>
    <t>460034********0447</t>
  </si>
  <si>
    <t>460034********1226</t>
  </si>
  <si>
    <t>460004********4040</t>
  </si>
  <si>
    <t>460034********5078</t>
  </si>
  <si>
    <t>460034********4123</t>
  </si>
  <si>
    <t>460006********5621</t>
  </si>
  <si>
    <t>460300********0099</t>
  </si>
  <si>
    <t>460001********171X</t>
  </si>
  <si>
    <t>460027********2047</t>
  </si>
  <si>
    <t>460026********2128</t>
  </si>
  <si>
    <t>460033********3219</t>
  </si>
  <si>
    <t>460034********551X</t>
  </si>
  <si>
    <t>460028********0439</t>
  </si>
  <si>
    <t>460200********3347</t>
  </si>
  <si>
    <t>460007********4977</t>
  </si>
  <si>
    <t>460026********1214</t>
  </si>
  <si>
    <t>460001********1322</t>
  </si>
  <si>
    <t>460200********3122</t>
  </si>
  <si>
    <t>460002********4113</t>
  </si>
  <si>
    <t>460001********1311</t>
  </si>
  <si>
    <t>460003********7040</t>
  </si>
  <si>
    <t>460034********0415</t>
  </si>
  <si>
    <t>460034********4721</t>
  </si>
  <si>
    <t>460006********162X</t>
  </si>
  <si>
    <t>460003********7624</t>
  </si>
  <si>
    <t>500234********2171</t>
  </si>
  <si>
    <t>460034********2116</t>
  </si>
  <si>
    <t>460034********0441</t>
  </si>
  <si>
    <t>460034********0911</t>
  </si>
  <si>
    <t>460036********082X</t>
  </si>
  <si>
    <t>460034********1815</t>
  </si>
  <si>
    <t>460200********3333</t>
  </si>
  <si>
    <t>460034********1231</t>
  </si>
  <si>
    <t>469003********5013</t>
  </si>
  <si>
    <t>460004********0823</t>
  </si>
  <si>
    <t>460028********7625</t>
  </si>
  <si>
    <t>460007********0047</t>
  </si>
  <si>
    <t>460034********0469</t>
  </si>
  <si>
    <t>460007********0894</t>
  </si>
  <si>
    <t>460034********1227</t>
  </si>
  <si>
    <t>460034********0434</t>
  </si>
  <si>
    <t>460034********1222</t>
  </si>
  <si>
    <t>469025********4519</t>
  </si>
  <si>
    <t>469003********5014</t>
  </si>
  <si>
    <t>460034********3023</t>
  </si>
  <si>
    <t>460033********6321</t>
  </si>
  <si>
    <t>460034********4718</t>
  </si>
  <si>
    <t>653224********20931</t>
  </si>
  <si>
    <t>460007********5415</t>
  </si>
  <si>
    <t>460006********813X</t>
  </si>
  <si>
    <t>460033********6883</t>
  </si>
  <si>
    <t>460033********4804</t>
  </si>
  <si>
    <t>460034********0018</t>
  </si>
  <si>
    <t>412701********0032</t>
  </si>
  <si>
    <t>460027********294X</t>
  </si>
  <si>
    <t>460025********3368</t>
  </si>
  <si>
    <t>460034********2129</t>
  </si>
  <si>
    <t>150423********2616</t>
  </si>
  <si>
    <t>460034********4415</t>
  </si>
  <si>
    <t>460033********4555</t>
  </si>
  <si>
    <t>460300********0617</t>
  </si>
  <si>
    <t>522427********1430</t>
  </si>
  <si>
    <t>460026********0928</t>
  </si>
  <si>
    <t>460002********3815</t>
  </si>
  <si>
    <t>460033********4881</t>
  </si>
  <si>
    <t>460003********241X</t>
  </si>
  <si>
    <t>460027********1316</t>
  </si>
  <si>
    <t>460034********4120</t>
  </si>
  <si>
    <t>460033********5970</t>
  </si>
  <si>
    <t>130321********5435</t>
  </si>
  <si>
    <t>460001********0029</t>
  </si>
  <si>
    <t>460002********0040</t>
  </si>
  <si>
    <t>460033********7307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</si>
</sst>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rgb="FFFF00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zoomScaleSheetLayoutView="100" zoomScalePageLayoutView="0" workbookViewId="0" topLeftCell="A1">
      <selection activeCell="K3" sqref="K3"/>
    </sheetView>
  </sheetViews>
  <sheetFormatPr defaultColWidth="9.00390625" defaultRowHeight="15"/>
  <cols>
    <col min="1" max="1" width="17.28125" style="2" customWidth="1"/>
    <col min="2" max="2" width="12.57421875" style="2" customWidth="1"/>
    <col min="3" max="3" width="12.7109375" style="2" customWidth="1"/>
    <col min="4" max="4" width="11.7109375" style="2" customWidth="1"/>
    <col min="5" max="5" width="26.00390625" style="2" customWidth="1"/>
    <col min="6" max="6" width="13.140625" style="3" customWidth="1"/>
    <col min="7" max="7" width="11.421875" style="3" customWidth="1"/>
  </cols>
  <sheetData>
    <row r="1" spans="1:5" ht="45" customHeight="1">
      <c r="A1" s="13" t="s">
        <v>0</v>
      </c>
      <c r="B1" s="13"/>
      <c r="C1" s="13"/>
      <c r="D1" s="13"/>
      <c r="E1" s="13"/>
    </row>
    <row r="2" spans="1:7" s="1" customFormat="1" ht="1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 s="1" customFormat="1" ht="15" customHeight="1">
      <c r="A3" s="6" t="s">
        <v>8</v>
      </c>
      <c r="B3" s="7">
        <v>30</v>
      </c>
      <c r="C3" s="6" t="str">
        <f>"张鸿泽"</f>
        <v>张鸿泽</v>
      </c>
      <c r="D3" s="6" t="str">
        <f aca="true" t="shared" si="0" ref="D3:D8">"男"</f>
        <v>男</v>
      </c>
      <c r="E3" s="7" t="s">
        <v>23</v>
      </c>
      <c r="F3" s="5">
        <v>84</v>
      </c>
      <c r="G3" s="5" t="s">
        <v>9</v>
      </c>
    </row>
    <row r="4" spans="1:7" s="1" customFormat="1" ht="15" customHeight="1">
      <c r="A4" s="6" t="s">
        <v>10</v>
      </c>
      <c r="B4" s="7">
        <v>9</v>
      </c>
      <c r="C4" s="6" t="str">
        <f>"莫光政"</f>
        <v>莫光政</v>
      </c>
      <c r="D4" s="6" t="str">
        <f t="shared" si="0"/>
        <v>男</v>
      </c>
      <c r="E4" s="7" t="s">
        <v>24</v>
      </c>
      <c r="F4" s="5">
        <v>84</v>
      </c>
      <c r="G4" s="5" t="s">
        <v>9</v>
      </c>
    </row>
    <row r="5" spans="1:7" s="1" customFormat="1" ht="15" customHeight="1">
      <c r="A5" s="6" t="s">
        <v>10</v>
      </c>
      <c r="B5" s="7">
        <v>12</v>
      </c>
      <c r="C5" s="6" t="str">
        <f>"符小会"</f>
        <v>符小会</v>
      </c>
      <c r="D5" s="6" t="str">
        <f t="shared" si="0"/>
        <v>男</v>
      </c>
      <c r="E5" s="7" t="s">
        <v>25</v>
      </c>
      <c r="F5" s="5">
        <v>78</v>
      </c>
      <c r="G5" s="5" t="s">
        <v>9</v>
      </c>
    </row>
    <row r="6" spans="1:7" s="1" customFormat="1" ht="15" customHeight="1">
      <c r="A6" s="6" t="s">
        <v>11</v>
      </c>
      <c r="B6" s="7">
        <v>20</v>
      </c>
      <c r="C6" s="8" t="s">
        <v>12</v>
      </c>
      <c r="D6" s="8" t="s">
        <v>13</v>
      </c>
      <c r="E6" s="12" t="s">
        <v>26</v>
      </c>
      <c r="F6" s="5">
        <v>76</v>
      </c>
      <c r="G6" s="5" t="s">
        <v>9</v>
      </c>
    </row>
    <row r="7" spans="1:7" s="1" customFormat="1" ht="15" customHeight="1">
      <c r="A7" s="6" t="s">
        <v>8</v>
      </c>
      <c r="B7" s="7">
        <v>1</v>
      </c>
      <c r="C7" s="6" t="str">
        <f>"娄海东"</f>
        <v>娄海东</v>
      </c>
      <c r="D7" s="6" t="str">
        <f aca="true" t="shared" si="1" ref="D7:D12">"女"</f>
        <v>女</v>
      </c>
      <c r="E7" s="7" t="s">
        <v>27</v>
      </c>
      <c r="F7" s="5">
        <v>74</v>
      </c>
      <c r="G7" s="5" t="s">
        <v>9</v>
      </c>
    </row>
    <row r="8" spans="1:7" s="1" customFormat="1" ht="15" customHeight="1">
      <c r="A8" s="6" t="s">
        <v>8</v>
      </c>
      <c r="B8" s="7">
        <v>11</v>
      </c>
      <c r="C8" s="6" t="str">
        <f>"高子桢"</f>
        <v>高子桢</v>
      </c>
      <c r="D8" s="6" t="str">
        <f t="shared" si="0"/>
        <v>男</v>
      </c>
      <c r="E8" s="7" t="s">
        <v>28</v>
      </c>
      <c r="F8" s="5">
        <v>74</v>
      </c>
      <c r="G8" s="5" t="s">
        <v>9</v>
      </c>
    </row>
    <row r="9" spans="1:7" s="1" customFormat="1" ht="15" customHeight="1">
      <c r="A9" s="6" t="s">
        <v>11</v>
      </c>
      <c r="B9" s="7">
        <v>4</v>
      </c>
      <c r="C9" s="6" t="str">
        <f>"钟丽君"</f>
        <v>钟丽君</v>
      </c>
      <c r="D9" s="6" t="str">
        <f t="shared" si="1"/>
        <v>女</v>
      </c>
      <c r="E9" s="7" t="s">
        <v>29</v>
      </c>
      <c r="F9" s="5">
        <v>74</v>
      </c>
      <c r="G9" s="5" t="s">
        <v>9</v>
      </c>
    </row>
    <row r="10" spans="1:7" s="1" customFormat="1" ht="15" customHeight="1">
      <c r="A10" s="6" t="s">
        <v>8</v>
      </c>
      <c r="B10" s="7">
        <v>19</v>
      </c>
      <c r="C10" s="6" t="str">
        <f>"杨克梁"</f>
        <v>杨克梁</v>
      </c>
      <c r="D10" s="6" t="str">
        <f>"男"</f>
        <v>男</v>
      </c>
      <c r="E10" s="7" t="s">
        <v>30</v>
      </c>
      <c r="F10" s="5">
        <v>72</v>
      </c>
      <c r="G10" s="5" t="s">
        <v>9</v>
      </c>
    </row>
    <row r="11" spans="1:7" s="1" customFormat="1" ht="15" customHeight="1">
      <c r="A11" s="6" t="s">
        <v>8</v>
      </c>
      <c r="B11" s="7">
        <v>24</v>
      </c>
      <c r="C11" s="6" t="str">
        <f>"王乔叶"</f>
        <v>王乔叶</v>
      </c>
      <c r="D11" s="6" t="str">
        <f t="shared" si="1"/>
        <v>女</v>
      </c>
      <c r="E11" s="7" t="s">
        <v>31</v>
      </c>
      <c r="F11" s="5">
        <v>72</v>
      </c>
      <c r="G11" s="5" t="s">
        <v>9</v>
      </c>
    </row>
    <row r="12" spans="1:7" s="1" customFormat="1" ht="15" customHeight="1">
      <c r="A12" s="6" t="s">
        <v>11</v>
      </c>
      <c r="B12" s="7">
        <v>3</v>
      </c>
      <c r="C12" s="6" t="str">
        <f>"黎霜霜"</f>
        <v>黎霜霜</v>
      </c>
      <c r="D12" s="6" t="str">
        <f t="shared" si="1"/>
        <v>女</v>
      </c>
      <c r="E12" s="7" t="s">
        <v>32</v>
      </c>
      <c r="F12" s="5">
        <v>72</v>
      </c>
      <c r="G12" s="5" t="s">
        <v>9</v>
      </c>
    </row>
    <row r="13" spans="1:7" s="1" customFormat="1" ht="15" customHeight="1">
      <c r="A13" s="6" t="s">
        <v>11</v>
      </c>
      <c r="B13" s="7">
        <v>16</v>
      </c>
      <c r="C13" s="8" t="s">
        <v>14</v>
      </c>
      <c r="D13" s="8" t="s">
        <v>13</v>
      </c>
      <c r="E13" s="12" t="s">
        <v>33</v>
      </c>
      <c r="F13" s="5">
        <v>72</v>
      </c>
      <c r="G13" s="5" t="s">
        <v>9</v>
      </c>
    </row>
    <row r="14" spans="1:7" s="1" customFormat="1" ht="15" customHeight="1">
      <c r="A14" s="6" t="s">
        <v>8</v>
      </c>
      <c r="B14" s="7">
        <v>13</v>
      </c>
      <c r="C14" s="6" t="str">
        <f>"黄亚沙"</f>
        <v>黄亚沙</v>
      </c>
      <c r="D14" s="6" t="str">
        <f>"女"</f>
        <v>女</v>
      </c>
      <c r="E14" s="7" t="s">
        <v>34</v>
      </c>
      <c r="F14" s="5">
        <v>70</v>
      </c>
      <c r="G14" s="5" t="s">
        <v>9</v>
      </c>
    </row>
    <row r="15" spans="1:7" s="1" customFormat="1" ht="15" customHeight="1">
      <c r="A15" s="6" t="s">
        <v>10</v>
      </c>
      <c r="B15" s="7">
        <v>6</v>
      </c>
      <c r="C15" s="6" t="str">
        <f>"王富能"</f>
        <v>王富能</v>
      </c>
      <c r="D15" s="6" t="str">
        <f>"男"</f>
        <v>男</v>
      </c>
      <c r="E15" s="7" t="s">
        <v>35</v>
      </c>
      <c r="F15" s="5">
        <v>70</v>
      </c>
      <c r="G15" s="5" t="s">
        <v>9</v>
      </c>
    </row>
    <row r="16" spans="1:7" s="1" customFormat="1" ht="15" customHeight="1">
      <c r="A16" s="6" t="s">
        <v>10</v>
      </c>
      <c r="B16" s="7">
        <v>36</v>
      </c>
      <c r="C16" s="6" t="str">
        <f>"王燕民"</f>
        <v>王燕民</v>
      </c>
      <c r="D16" s="6" t="str">
        <f>"女"</f>
        <v>女</v>
      </c>
      <c r="E16" s="7" t="s">
        <v>36</v>
      </c>
      <c r="F16" s="5">
        <v>70</v>
      </c>
      <c r="G16" s="5" t="s">
        <v>9</v>
      </c>
    </row>
    <row r="17" spans="1:7" s="1" customFormat="1" ht="15" customHeight="1">
      <c r="A17" s="6" t="s">
        <v>11</v>
      </c>
      <c r="B17" s="7">
        <v>5</v>
      </c>
      <c r="C17" s="6" t="str">
        <f>"沈玉玲"</f>
        <v>沈玉玲</v>
      </c>
      <c r="D17" s="6" t="str">
        <f>"女"</f>
        <v>女</v>
      </c>
      <c r="E17" s="7" t="s">
        <v>37</v>
      </c>
      <c r="F17" s="5">
        <v>70</v>
      </c>
      <c r="G17" s="5" t="s">
        <v>9</v>
      </c>
    </row>
    <row r="18" spans="1:7" s="1" customFormat="1" ht="15" customHeight="1">
      <c r="A18" s="6" t="s">
        <v>11</v>
      </c>
      <c r="B18" s="7">
        <v>6</v>
      </c>
      <c r="C18" s="6" t="str">
        <f>"李笃壹"</f>
        <v>李笃壹</v>
      </c>
      <c r="D18" s="6" t="str">
        <f>"男"</f>
        <v>男</v>
      </c>
      <c r="E18" s="7" t="s">
        <v>38</v>
      </c>
      <c r="F18" s="5">
        <v>70</v>
      </c>
      <c r="G18" s="5" t="s">
        <v>9</v>
      </c>
    </row>
    <row r="19" spans="1:7" s="1" customFormat="1" ht="15" customHeight="1">
      <c r="A19" s="6" t="s">
        <v>8</v>
      </c>
      <c r="B19" s="7">
        <v>17</v>
      </c>
      <c r="C19" s="6" t="str">
        <f>"王青青"</f>
        <v>王青青</v>
      </c>
      <c r="D19" s="6" t="str">
        <f>"女"</f>
        <v>女</v>
      </c>
      <c r="E19" s="7" t="s">
        <v>39</v>
      </c>
      <c r="F19" s="5">
        <v>68</v>
      </c>
      <c r="G19" s="5" t="s">
        <v>9</v>
      </c>
    </row>
    <row r="20" spans="1:7" s="1" customFormat="1" ht="15" customHeight="1">
      <c r="A20" s="6" t="s">
        <v>8</v>
      </c>
      <c r="B20" s="7">
        <v>3</v>
      </c>
      <c r="C20" s="6" t="str">
        <f>"袁荣华"</f>
        <v>袁荣华</v>
      </c>
      <c r="D20" s="6" t="str">
        <f>"女"</f>
        <v>女</v>
      </c>
      <c r="E20" s="7" t="s">
        <v>40</v>
      </c>
      <c r="F20" s="5">
        <v>66</v>
      </c>
      <c r="G20" s="5" t="s">
        <v>9</v>
      </c>
    </row>
    <row r="21" spans="1:7" s="1" customFormat="1" ht="15" customHeight="1">
      <c r="A21" s="6" t="s">
        <v>10</v>
      </c>
      <c r="B21" s="7">
        <v>7</v>
      </c>
      <c r="C21" s="6" t="str">
        <f>"韦泽精"</f>
        <v>韦泽精</v>
      </c>
      <c r="D21" s="6" t="str">
        <f aca="true" t="shared" si="2" ref="D21:D27">"男"</f>
        <v>男</v>
      </c>
      <c r="E21" s="7" t="s">
        <v>41</v>
      </c>
      <c r="F21" s="5">
        <v>66</v>
      </c>
      <c r="G21" s="5" t="s">
        <v>9</v>
      </c>
    </row>
    <row r="22" spans="1:7" s="1" customFormat="1" ht="15" customHeight="1">
      <c r="A22" s="6" t="s">
        <v>10</v>
      </c>
      <c r="B22" s="7">
        <v>37</v>
      </c>
      <c r="C22" s="6" t="str">
        <f>"潘纪英"</f>
        <v>潘纪英</v>
      </c>
      <c r="D22" s="6" t="str">
        <f>"女"</f>
        <v>女</v>
      </c>
      <c r="E22" s="7" t="s">
        <v>42</v>
      </c>
      <c r="F22" s="5">
        <v>66</v>
      </c>
      <c r="G22" s="5" t="s">
        <v>9</v>
      </c>
    </row>
    <row r="23" spans="1:7" s="1" customFormat="1" ht="15" customHeight="1">
      <c r="A23" s="6" t="s">
        <v>10</v>
      </c>
      <c r="B23" s="7">
        <v>16</v>
      </c>
      <c r="C23" s="6" t="str">
        <f>"黄妹玲"</f>
        <v>黄妹玲</v>
      </c>
      <c r="D23" s="6" t="str">
        <f>"女"</f>
        <v>女</v>
      </c>
      <c r="E23" s="7" t="s">
        <v>43</v>
      </c>
      <c r="F23" s="5">
        <v>64</v>
      </c>
      <c r="G23" s="5" t="s">
        <v>9</v>
      </c>
    </row>
    <row r="24" spans="1:7" s="1" customFormat="1" ht="15" customHeight="1">
      <c r="A24" s="6" t="s">
        <v>8</v>
      </c>
      <c r="B24" s="7">
        <v>21</v>
      </c>
      <c r="C24" s="6" t="str">
        <f>"谭永建"</f>
        <v>谭永建</v>
      </c>
      <c r="D24" s="6" t="str">
        <f t="shared" si="2"/>
        <v>男</v>
      </c>
      <c r="E24" s="7" t="s">
        <v>44</v>
      </c>
      <c r="F24" s="5">
        <v>62</v>
      </c>
      <c r="G24" s="5" t="s">
        <v>9</v>
      </c>
    </row>
    <row r="25" spans="1:7" s="1" customFormat="1" ht="15" customHeight="1">
      <c r="A25" s="6" t="s">
        <v>10</v>
      </c>
      <c r="B25" s="7">
        <v>21</v>
      </c>
      <c r="C25" s="6" t="str">
        <f>"陈玉意"</f>
        <v>陈玉意</v>
      </c>
      <c r="D25" s="6" t="str">
        <f aca="true" t="shared" si="3" ref="D25:D31">"女"</f>
        <v>女</v>
      </c>
      <c r="E25" s="7" t="s">
        <v>45</v>
      </c>
      <c r="F25" s="5">
        <v>62</v>
      </c>
      <c r="G25" s="5" t="s">
        <v>9</v>
      </c>
    </row>
    <row r="26" spans="1:7" s="1" customFormat="1" ht="15" customHeight="1">
      <c r="A26" s="6" t="s">
        <v>10</v>
      </c>
      <c r="B26" s="7">
        <v>23</v>
      </c>
      <c r="C26" s="6" t="str">
        <f>"陈垂东"</f>
        <v>陈垂东</v>
      </c>
      <c r="D26" s="6" t="str">
        <f t="shared" si="2"/>
        <v>男</v>
      </c>
      <c r="E26" s="7" t="s">
        <v>46</v>
      </c>
      <c r="F26" s="5">
        <v>62</v>
      </c>
      <c r="G26" s="5" t="s">
        <v>9</v>
      </c>
    </row>
    <row r="27" spans="1:7" s="1" customFormat="1" ht="15" customHeight="1">
      <c r="A27" s="6" t="s">
        <v>10</v>
      </c>
      <c r="B27" s="7">
        <v>25</v>
      </c>
      <c r="C27" s="6" t="str">
        <f>"李德良"</f>
        <v>李德良</v>
      </c>
      <c r="D27" s="6" t="str">
        <f t="shared" si="2"/>
        <v>男</v>
      </c>
      <c r="E27" s="7" t="s">
        <v>47</v>
      </c>
      <c r="F27" s="5">
        <v>62</v>
      </c>
      <c r="G27" s="5" t="s">
        <v>9</v>
      </c>
    </row>
    <row r="28" spans="1:7" s="1" customFormat="1" ht="15" customHeight="1">
      <c r="A28" s="6" t="s">
        <v>10</v>
      </c>
      <c r="B28" s="7">
        <v>38</v>
      </c>
      <c r="C28" s="6" t="str">
        <f>"吴回琼"</f>
        <v>吴回琼</v>
      </c>
      <c r="D28" s="6" t="str">
        <f t="shared" si="3"/>
        <v>女</v>
      </c>
      <c r="E28" s="7" t="s">
        <v>48</v>
      </c>
      <c r="F28" s="5">
        <v>62</v>
      </c>
      <c r="G28" s="5" t="s">
        <v>9</v>
      </c>
    </row>
    <row r="29" spans="1:7" s="1" customFormat="1" ht="15" customHeight="1">
      <c r="A29" s="6" t="s">
        <v>8</v>
      </c>
      <c r="B29" s="7">
        <v>26</v>
      </c>
      <c r="C29" s="6" t="str">
        <f>"李冬玉"</f>
        <v>李冬玉</v>
      </c>
      <c r="D29" s="6" t="str">
        <f t="shared" si="3"/>
        <v>女</v>
      </c>
      <c r="E29" s="7" t="s">
        <v>49</v>
      </c>
      <c r="F29" s="5">
        <v>60</v>
      </c>
      <c r="G29" s="5" t="s">
        <v>9</v>
      </c>
    </row>
    <row r="30" spans="1:7" s="1" customFormat="1" ht="15" customHeight="1">
      <c r="A30" s="6" t="s">
        <v>10</v>
      </c>
      <c r="B30" s="7">
        <v>11</v>
      </c>
      <c r="C30" s="6" t="str">
        <f>"黄苹"</f>
        <v>黄苹</v>
      </c>
      <c r="D30" s="6" t="str">
        <f t="shared" si="3"/>
        <v>女</v>
      </c>
      <c r="E30" s="7" t="s">
        <v>50</v>
      </c>
      <c r="F30" s="5">
        <v>60</v>
      </c>
      <c r="G30" s="5" t="s">
        <v>9</v>
      </c>
    </row>
    <row r="31" spans="1:7" s="1" customFormat="1" ht="15" customHeight="1">
      <c r="A31" s="6" t="s">
        <v>10</v>
      </c>
      <c r="B31" s="7">
        <v>39</v>
      </c>
      <c r="C31" s="6" t="str">
        <f>"符冬恋"</f>
        <v>符冬恋</v>
      </c>
      <c r="D31" s="6" t="str">
        <f t="shared" si="3"/>
        <v>女</v>
      </c>
      <c r="E31" s="7" t="s">
        <v>51</v>
      </c>
      <c r="F31" s="5">
        <v>60</v>
      </c>
      <c r="G31" s="5" t="s">
        <v>9</v>
      </c>
    </row>
    <row r="32" spans="1:7" s="1" customFormat="1" ht="15" customHeight="1">
      <c r="A32" s="6" t="s">
        <v>11</v>
      </c>
      <c r="B32" s="7">
        <v>7</v>
      </c>
      <c r="C32" s="6" t="str">
        <f>"许声模"</f>
        <v>许声模</v>
      </c>
      <c r="D32" s="6" t="str">
        <f>"男"</f>
        <v>男</v>
      </c>
      <c r="E32" s="7" t="s">
        <v>52</v>
      </c>
      <c r="F32" s="5">
        <v>60</v>
      </c>
      <c r="G32" s="5" t="s">
        <v>9</v>
      </c>
    </row>
    <row r="33" spans="1:7" s="1" customFormat="1" ht="15" customHeight="1">
      <c r="A33" s="6" t="s">
        <v>8</v>
      </c>
      <c r="B33" s="7">
        <v>5</v>
      </c>
      <c r="C33" s="6" t="str">
        <f>"卓世妹"</f>
        <v>卓世妹</v>
      </c>
      <c r="D33" s="6" t="str">
        <f aca="true" t="shared" si="4" ref="D33:D38">"女"</f>
        <v>女</v>
      </c>
      <c r="E33" s="7" t="s">
        <v>53</v>
      </c>
      <c r="F33" s="5">
        <v>58</v>
      </c>
      <c r="G33" s="5" t="s">
        <v>9</v>
      </c>
    </row>
    <row r="34" spans="1:7" s="1" customFormat="1" ht="15" customHeight="1">
      <c r="A34" s="6" t="s">
        <v>10</v>
      </c>
      <c r="B34" s="7">
        <v>24</v>
      </c>
      <c r="C34" s="6" t="str">
        <f>"黄亚莉"</f>
        <v>黄亚莉</v>
      </c>
      <c r="D34" s="6" t="str">
        <f t="shared" si="4"/>
        <v>女</v>
      </c>
      <c r="E34" s="7" t="s">
        <v>54</v>
      </c>
      <c r="F34" s="5">
        <v>58</v>
      </c>
      <c r="G34" s="5" t="s">
        <v>9</v>
      </c>
    </row>
    <row r="35" spans="1:7" s="1" customFormat="1" ht="15" customHeight="1">
      <c r="A35" s="6" t="s">
        <v>10</v>
      </c>
      <c r="B35" s="7">
        <v>30</v>
      </c>
      <c r="C35" s="6" t="str">
        <f>"符森锋"</f>
        <v>符森锋</v>
      </c>
      <c r="D35" s="6" t="str">
        <f>"男"</f>
        <v>男</v>
      </c>
      <c r="E35" s="7" t="s">
        <v>55</v>
      </c>
      <c r="F35" s="5">
        <v>58</v>
      </c>
      <c r="G35" s="5" t="s">
        <v>9</v>
      </c>
    </row>
    <row r="36" spans="1:7" s="1" customFormat="1" ht="15" customHeight="1">
      <c r="A36" s="6" t="s">
        <v>10</v>
      </c>
      <c r="B36" s="7">
        <v>33</v>
      </c>
      <c r="C36" s="6" t="str">
        <f>"卢朝龙"</f>
        <v>卢朝龙</v>
      </c>
      <c r="D36" s="6" t="str">
        <f>"男"</f>
        <v>男</v>
      </c>
      <c r="E36" s="7" t="s">
        <v>56</v>
      </c>
      <c r="F36" s="5">
        <v>58</v>
      </c>
      <c r="G36" s="5" t="s">
        <v>9</v>
      </c>
    </row>
    <row r="37" spans="1:7" s="1" customFormat="1" ht="15" customHeight="1">
      <c r="A37" s="6" t="s">
        <v>8</v>
      </c>
      <c r="B37" s="7">
        <v>6</v>
      </c>
      <c r="C37" s="6" t="str">
        <f>"王萍"</f>
        <v>王萍</v>
      </c>
      <c r="D37" s="6" t="str">
        <f t="shared" si="4"/>
        <v>女</v>
      </c>
      <c r="E37" s="7" t="s">
        <v>57</v>
      </c>
      <c r="F37" s="5">
        <v>56</v>
      </c>
      <c r="G37" s="5" t="s">
        <v>9</v>
      </c>
    </row>
    <row r="38" spans="1:7" s="1" customFormat="1" ht="15" customHeight="1">
      <c r="A38" s="6" t="s">
        <v>8</v>
      </c>
      <c r="B38" s="7">
        <v>25</v>
      </c>
      <c r="C38" s="6" t="str">
        <f>"曾宪妹"</f>
        <v>曾宪妹</v>
      </c>
      <c r="D38" s="6" t="str">
        <f t="shared" si="4"/>
        <v>女</v>
      </c>
      <c r="E38" s="7" t="s">
        <v>58</v>
      </c>
      <c r="F38" s="5">
        <v>56</v>
      </c>
      <c r="G38" s="5" t="s">
        <v>9</v>
      </c>
    </row>
    <row r="39" spans="1:7" s="1" customFormat="1" ht="15" customHeight="1">
      <c r="A39" s="6" t="s">
        <v>10</v>
      </c>
      <c r="B39" s="7">
        <v>8</v>
      </c>
      <c r="C39" s="6" t="str">
        <f>"杨善德"</f>
        <v>杨善德</v>
      </c>
      <c r="D39" s="6" t="str">
        <f>"男"</f>
        <v>男</v>
      </c>
      <c r="E39" s="7" t="s">
        <v>59</v>
      </c>
      <c r="F39" s="5">
        <v>56</v>
      </c>
      <c r="G39" s="5" t="s">
        <v>9</v>
      </c>
    </row>
    <row r="40" spans="1:7" s="1" customFormat="1" ht="15" customHeight="1">
      <c r="A40" s="6" t="s">
        <v>11</v>
      </c>
      <c r="B40" s="7">
        <v>2</v>
      </c>
      <c r="C40" s="6" t="str">
        <f>"杨光剑"</f>
        <v>杨光剑</v>
      </c>
      <c r="D40" s="6" t="str">
        <f>"男"</f>
        <v>男</v>
      </c>
      <c r="E40" s="7" t="s">
        <v>60</v>
      </c>
      <c r="F40" s="5">
        <v>55</v>
      </c>
      <c r="G40" s="5" t="s">
        <v>9</v>
      </c>
    </row>
    <row r="41" spans="1:7" s="1" customFormat="1" ht="15" customHeight="1">
      <c r="A41" s="6" t="s">
        <v>8</v>
      </c>
      <c r="B41" s="7">
        <v>10</v>
      </c>
      <c r="C41" s="6" t="str">
        <f>"黄尚帆"</f>
        <v>黄尚帆</v>
      </c>
      <c r="D41" s="6" t="str">
        <f>"男"</f>
        <v>男</v>
      </c>
      <c r="E41" s="7" t="s">
        <v>61</v>
      </c>
      <c r="F41" s="5">
        <v>54</v>
      </c>
      <c r="G41" s="5" t="s">
        <v>9</v>
      </c>
    </row>
    <row r="42" spans="1:7" s="1" customFormat="1" ht="15" customHeight="1">
      <c r="A42" s="6" t="s">
        <v>10</v>
      </c>
      <c r="B42" s="7">
        <v>18</v>
      </c>
      <c r="C42" s="6" t="str">
        <f>"赖仙菊"</f>
        <v>赖仙菊</v>
      </c>
      <c r="D42" s="6" t="str">
        <f>"女"</f>
        <v>女</v>
      </c>
      <c r="E42" s="7" t="s">
        <v>62</v>
      </c>
      <c r="F42" s="5">
        <v>54</v>
      </c>
      <c r="G42" s="5" t="s">
        <v>9</v>
      </c>
    </row>
    <row r="43" spans="1:7" s="1" customFormat="1" ht="15" customHeight="1">
      <c r="A43" s="6" t="s">
        <v>10</v>
      </c>
      <c r="B43" s="7">
        <v>22</v>
      </c>
      <c r="C43" s="6" t="str">
        <f>"文祖益"</f>
        <v>文祖益</v>
      </c>
      <c r="D43" s="6" t="str">
        <f aca="true" t="shared" si="5" ref="D43:D48">"男"</f>
        <v>男</v>
      </c>
      <c r="E43" s="7" t="s">
        <v>63</v>
      </c>
      <c r="F43" s="5">
        <v>54</v>
      </c>
      <c r="G43" s="5" t="s">
        <v>9</v>
      </c>
    </row>
    <row r="44" spans="1:7" s="1" customFormat="1" ht="15" customHeight="1">
      <c r="A44" s="6" t="s">
        <v>10</v>
      </c>
      <c r="B44" s="7">
        <v>28</v>
      </c>
      <c r="C44" s="6" t="str">
        <f>"张瑞政"</f>
        <v>张瑞政</v>
      </c>
      <c r="D44" s="6" t="str">
        <f t="shared" si="5"/>
        <v>男</v>
      </c>
      <c r="E44" s="7" t="s">
        <v>64</v>
      </c>
      <c r="F44" s="5">
        <v>54</v>
      </c>
      <c r="G44" s="5" t="s">
        <v>9</v>
      </c>
    </row>
    <row r="45" spans="1:7" s="1" customFormat="1" ht="15" customHeight="1">
      <c r="A45" s="6" t="s">
        <v>10</v>
      </c>
      <c r="B45" s="7">
        <v>35</v>
      </c>
      <c r="C45" s="6" t="str">
        <f>"黄丽嫚"</f>
        <v>黄丽嫚</v>
      </c>
      <c r="D45" s="6" t="str">
        <f>"女"</f>
        <v>女</v>
      </c>
      <c r="E45" s="7" t="s">
        <v>65</v>
      </c>
      <c r="F45" s="5">
        <v>54</v>
      </c>
      <c r="G45" s="5" t="s">
        <v>9</v>
      </c>
    </row>
    <row r="46" spans="1:7" s="1" customFormat="1" ht="15" customHeight="1">
      <c r="A46" s="6" t="s">
        <v>11</v>
      </c>
      <c r="B46" s="7">
        <v>10</v>
      </c>
      <c r="C46" s="6" t="str">
        <f>"兰雪"</f>
        <v>兰雪</v>
      </c>
      <c r="D46" s="6" t="str">
        <f>"女"</f>
        <v>女</v>
      </c>
      <c r="E46" s="7" t="s">
        <v>66</v>
      </c>
      <c r="F46" s="5">
        <v>54</v>
      </c>
      <c r="G46" s="5" t="s">
        <v>9</v>
      </c>
    </row>
    <row r="47" spans="1:7" s="1" customFormat="1" ht="15" customHeight="1">
      <c r="A47" s="6" t="s">
        <v>11</v>
      </c>
      <c r="B47" s="7">
        <v>18</v>
      </c>
      <c r="C47" s="8" t="s">
        <v>15</v>
      </c>
      <c r="D47" s="8" t="s">
        <v>13</v>
      </c>
      <c r="E47" s="12" t="s">
        <v>67</v>
      </c>
      <c r="F47" s="5">
        <v>54</v>
      </c>
      <c r="G47" s="5" t="s">
        <v>9</v>
      </c>
    </row>
    <row r="48" spans="1:7" s="1" customFormat="1" ht="15" customHeight="1">
      <c r="A48" s="6" t="s">
        <v>8</v>
      </c>
      <c r="B48" s="7">
        <v>15</v>
      </c>
      <c r="C48" s="6" t="str">
        <f>"黄健培"</f>
        <v>黄健培</v>
      </c>
      <c r="D48" s="6" t="str">
        <f t="shared" si="5"/>
        <v>男</v>
      </c>
      <c r="E48" s="7" t="s">
        <v>68</v>
      </c>
      <c r="F48" s="5">
        <v>52</v>
      </c>
      <c r="G48" s="5" t="s">
        <v>9</v>
      </c>
    </row>
    <row r="49" spans="1:7" s="1" customFormat="1" ht="15" customHeight="1">
      <c r="A49" s="6" t="s">
        <v>8</v>
      </c>
      <c r="B49" s="7">
        <v>36</v>
      </c>
      <c r="C49" s="6" t="str">
        <f>"王长女"</f>
        <v>王长女</v>
      </c>
      <c r="D49" s="6" t="str">
        <f>"女"</f>
        <v>女</v>
      </c>
      <c r="E49" s="7" t="s">
        <v>69</v>
      </c>
      <c r="F49" s="5">
        <v>52</v>
      </c>
      <c r="G49" s="5" t="s">
        <v>9</v>
      </c>
    </row>
    <row r="50" spans="1:7" s="1" customFormat="1" ht="15" customHeight="1">
      <c r="A50" s="6" t="s">
        <v>10</v>
      </c>
      <c r="B50" s="7">
        <v>15</v>
      </c>
      <c r="C50" s="6" t="str">
        <f>"胡其合"</f>
        <v>胡其合</v>
      </c>
      <c r="D50" s="6" t="str">
        <f aca="true" t="shared" si="6" ref="D50:D55">"男"</f>
        <v>男</v>
      </c>
      <c r="E50" s="7" t="s">
        <v>70</v>
      </c>
      <c r="F50" s="5">
        <v>52</v>
      </c>
      <c r="G50" s="5" t="s">
        <v>9</v>
      </c>
    </row>
    <row r="51" spans="1:7" s="1" customFormat="1" ht="15" customHeight="1">
      <c r="A51" s="6" t="s">
        <v>10</v>
      </c>
      <c r="B51" s="7">
        <v>17</v>
      </c>
      <c r="C51" s="6" t="str">
        <f>"陈碧玉"</f>
        <v>陈碧玉</v>
      </c>
      <c r="D51" s="6" t="str">
        <f>"女"</f>
        <v>女</v>
      </c>
      <c r="E51" s="7" t="s">
        <v>71</v>
      </c>
      <c r="F51" s="5">
        <v>52</v>
      </c>
      <c r="G51" s="5" t="s">
        <v>9</v>
      </c>
    </row>
    <row r="52" spans="1:7" s="1" customFormat="1" ht="15" customHeight="1">
      <c r="A52" s="6" t="s">
        <v>10</v>
      </c>
      <c r="B52" s="7">
        <v>29</v>
      </c>
      <c r="C52" s="6" t="str">
        <f>"陈元慧"</f>
        <v>陈元慧</v>
      </c>
      <c r="D52" s="6" t="str">
        <f>"女"</f>
        <v>女</v>
      </c>
      <c r="E52" s="7" t="s">
        <v>72</v>
      </c>
      <c r="F52" s="5">
        <v>52</v>
      </c>
      <c r="G52" s="5" t="s">
        <v>9</v>
      </c>
    </row>
    <row r="53" spans="1:7" s="1" customFormat="1" ht="15" customHeight="1">
      <c r="A53" s="6" t="s">
        <v>10</v>
      </c>
      <c r="B53" s="7">
        <v>31</v>
      </c>
      <c r="C53" s="6" t="str">
        <f>"简金月"</f>
        <v>简金月</v>
      </c>
      <c r="D53" s="6" t="str">
        <f>"女"</f>
        <v>女</v>
      </c>
      <c r="E53" s="7" t="s">
        <v>73</v>
      </c>
      <c r="F53" s="5">
        <v>52</v>
      </c>
      <c r="G53" s="5" t="s">
        <v>9</v>
      </c>
    </row>
    <row r="54" spans="1:7" s="1" customFormat="1" ht="15" customHeight="1">
      <c r="A54" s="6" t="s">
        <v>10</v>
      </c>
      <c r="B54" s="7">
        <v>34</v>
      </c>
      <c r="C54" s="6" t="str">
        <f>"徐汉"</f>
        <v>徐汉</v>
      </c>
      <c r="D54" s="6" t="str">
        <f t="shared" si="6"/>
        <v>男</v>
      </c>
      <c r="E54" s="7" t="s">
        <v>74</v>
      </c>
      <c r="F54" s="5">
        <v>52</v>
      </c>
      <c r="G54" s="5" t="s">
        <v>9</v>
      </c>
    </row>
    <row r="55" spans="1:7" s="1" customFormat="1" ht="15" customHeight="1">
      <c r="A55" s="6" t="s">
        <v>11</v>
      </c>
      <c r="B55" s="7">
        <v>9</v>
      </c>
      <c r="C55" s="6" t="str">
        <f>"李宗吉"</f>
        <v>李宗吉</v>
      </c>
      <c r="D55" s="6" t="str">
        <f t="shared" si="6"/>
        <v>男</v>
      </c>
      <c r="E55" s="7" t="s">
        <v>75</v>
      </c>
      <c r="F55" s="5">
        <v>52</v>
      </c>
      <c r="G55" s="5" t="s">
        <v>9</v>
      </c>
    </row>
    <row r="56" spans="1:7" s="1" customFormat="1" ht="15" customHeight="1">
      <c r="A56" s="6" t="s">
        <v>11</v>
      </c>
      <c r="B56" s="7">
        <v>19</v>
      </c>
      <c r="C56" s="8" t="s">
        <v>16</v>
      </c>
      <c r="D56" s="8" t="s">
        <v>17</v>
      </c>
      <c r="E56" s="12" t="s">
        <v>76</v>
      </c>
      <c r="F56" s="5">
        <v>52</v>
      </c>
      <c r="G56" s="5" t="s">
        <v>9</v>
      </c>
    </row>
    <row r="57" spans="1:7" s="1" customFormat="1" ht="15" customHeight="1">
      <c r="A57" s="6" t="s">
        <v>10</v>
      </c>
      <c r="B57" s="7">
        <v>5</v>
      </c>
      <c r="C57" s="6" t="str">
        <f>"符仕帽"</f>
        <v>符仕帽</v>
      </c>
      <c r="D57" s="6" t="str">
        <f aca="true" t="shared" si="7" ref="D57:D62">"男"</f>
        <v>男</v>
      </c>
      <c r="E57" s="7" t="s">
        <v>77</v>
      </c>
      <c r="F57" s="5">
        <v>50</v>
      </c>
      <c r="G57" s="5" t="s">
        <v>9</v>
      </c>
    </row>
    <row r="58" spans="1:7" s="1" customFormat="1" ht="15" customHeight="1">
      <c r="A58" s="6" t="s">
        <v>10</v>
      </c>
      <c r="B58" s="7">
        <v>14</v>
      </c>
      <c r="C58" s="6" t="str">
        <f>"许盈盈"</f>
        <v>许盈盈</v>
      </c>
      <c r="D58" s="6" t="str">
        <f>"女"</f>
        <v>女</v>
      </c>
      <c r="E58" s="7" t="s">
        <v>78</v>
      </c>
      <c r="F58" s="5">
        <v>50</v>
      </c>
      <c r="G58" s="5" t="s">
        <v>9</v>
      </c>
    </row>
    <row r="59" spans="1:7" s="1" customFormat="1" ht="15" customHeight="1">
      <c r="A59" s="6" t="s">
        <v>10</v>
      </c>
      <c r="B59" s="7">
        <v>27</v>
      </c>
      <c r="C59" s="6" t="str">
        <f>"黄余宗"</f>
        <v>黄余宗</v>
      </c>
      <c r="D59" s="6" t="str">
        <f t="shared" si="7"/>
        <v>男</v>
      </c>
      <c r="E59" s="7" t="s">
        <v>79</v>
      </c>
      <c r="F59" s="5">
        <v>50</v>
      </c>
      <c r="G59" s="5" t="s">
        <v>9</v>
      </c>
    </row>
    <row r="60" spans="1:7" s="1" customFormat="1" ht="15" customHeight="1">
      <c r="A60" s="6" t="s">
        <v>8</v>
      </c>
      <c r="B60" s="7">
        <v>28</v>
      </c>
      <c r="C60" s="6" t="str">
        <f>"董凡帆"</f>
        <v>董凡帆</v>
      </c>
      <c r="D60" s="6" t="str">
        <f t="shared" si="7"/>
        <v>男</v>
      </c>
      <c r="E60" s="7" t="s">
        <v>80</v>
      </c>
      <c r="F60" s="5">
        <v>48</v>
      </c>
      <c r="G60" s="5" t="s">
        <v>9</v>
      </c>
    </row>
    <row r="61" spans="1:7" s="1" customFormat="1" ht="15" customHeight="1">
      <c r="A61" s="6" t="s">
        <v>8</v>
      </c>
      <c r="B61" s="7">
        <v>39</v>
      </c>
      <c r="C61" s="6" t="str">
        <f>"陆盛锦"</f>
        <v>陆盛锦</v>
      </c>
      <c r="D61" s="6" t="str">
        <f t="shared" si="7"/>
        <v>男</v>
      </c>
      <c r="E61" s="7" t="s">
        <v>81</v>
      </c>
      <c r="F61" s="5">
        <v>48</v>
      </c>
      <c r="G61" s="5" t="s">
        <v>9</v>
      </c>
    </row>
    <row r="62" spans="1:7" s="1" customFormat="1" ht="15" customHeight="1">
      <c r="A62" s="6" t="s">
        <v>11</v>
      </c>
      <c r="B62" s="7">
        <v>8</v>
      </c>
      <c r="C62" s="6" t="str">
        <f>"江青聪"</f>
        <v>江青聪</v>
      </c>
      <c r="D62" s="6" t="str">
        <f t="shared" si="7"/>
        <v>男</v>
      </c>
      <c r="E62" s="7" t="s">
        <v>82</v>
      </c>
      <c r="F62" s="5">
        <v>48</v>
      </c>
      <c r="G62" s="5" t="s">
        <v>9</v>
      </c>
    </row>
    <row r="63" spans="1:7" s="1" customFormat="1" ht="15" customHeight="1">
      <c r="A63" s="6" t="s">
        <v>8</v>
      </c>
      <c r="B63" s="7">
        <v>22</v>
      </c>
      <c r="C63" s="6" t="str">
        <f>"张钰曼"</f>
        <v>张钰曼</v>
      </c>
      <c r="D63" s="6" t="str">
        <f>"女"</f>
        <v>女</v>
      </c>
      <c r="E63" s="7" t="s">
        <v>83</v>
      </c>
      <c r="F63" s="5">
        <v>46</v>
      </c>
      <c r="G63" s="5"/>
    </row>
    <row r="64" spans="1:7" s="1" customFormat="1" ht="15" customHeight="1">
      <c r="A64" s="6" t="s">
        <v>8</v>
      </c>
      <c r="B64" s="7">
        <v>37</v>
      </c>
      <c r="C64" s="6" t="str">
        <f>"林燕南"</f>
        <v>林燕南</v>
      </c>
      <c r="D64" s="6" t="str">
        <f>"女"</f>
        <v>女</v>
      </c>
      <c r="E64" s="7" t="s">
        <v>84</v>
      </c>
      <c r="F64" s="5">
        <v>46</v>
      </c>
      <c r="G64" s="5"/>
    </row>
    <row r="65" spans="1:7" s="1" customFormat="1" ht="15" customHeight="1">
      <c r="A65" s="6" t="s">
        <v>10</v>
      </c>
      <c r="B65" s="7">
        <v>19</v>
      </c>
      <c r="C65" s="6" t="str">
        <f>"杨子慧"</f>
        <v>杨子慧</v>
      </c>
      <c r="D65" s="6" t="str">
        <f>"女"</f>
        <v>女</v>
      </c>
      <c r="E65" s="7" t="s">
        <v>85</v>
      </c>
      <c r="F65" s="5">
        <v>46</v>
      </c>
      <c r="G65" s="5"/>
    </row>
    <row r="66" spans="1:7" s="1" customFormat="1" ht="15" customHeight="1">
      <c r="A66" s="6" t="s">
        <v>11</v>
      </c>
      <c r="B66" s="7">
        <v>13</v>
      </c>
      <c r="C66" s="8" t="s">
        <v>18</v>
      </c>
      <c r="D66" s="8" t="s">
        <v>17</v>
      </c>
      <c r="E66" s="12" t="s">
        <v>86</v>
      </c>
      <c r="F66" s="5">
        <v>46</v>
      </c>
      <c r="G66" s="5"/>
    </row>
    <row r="67" spans="1:7" s="1" customFormat="1" ht="15" customHeight="1">
      <c r="A67" s="6" t="s">
        <v>8</v>
      </c>
      <c r="B67" s="7">
        <v>4</v>
      </c>
      <c r="C67" s="6" t="str">
        <f>"符运强"</f>
        <v>符运强</v>
      </c>
      <c r="D67" s="6" t="str">
        <f aca="true" t="shared" si="8" ref="D67:D72">"男"</f>
        <v>男</v>
      </c>
      <c r="E67" s="7" t="s">
        <v>87</v>
      </c>
      <c r="F67" s="5">
        <v>44</v>
      </c>
      <c r="G67" s="5"/>
    </row>
    <row r="68" spans="1:7" s="1" customFormat="1" ht="15" customHeight="1">
      <c r="A68" s="6" t="s">
        <v>10</v>
      </c>
      <c r="B68" s="7">
        <v>40</v>
      </c>
      <c r="C68" s="6" t="str">
        <f>"吴小妹"</f>
        <v>吴小妹</v>
      </c>
      <c r="D68" s="6" t="str">
        <f aca="true" t="shared" si="9" ref="D68:D75">"女"</f>
        <v>女</v>
      </c>
      <c r="E68" s="7" t="s">
        <v>88</v>
      </c>
      <c r="F68" s="5">
        <v>44</v>
      </c>
      <c r="G68" s="5"/>
    </row>
    <row r="69" spans="1:7" s="1" customFormat="1" ht="15" customHeight="1">
      <c r="A69" s="6" t="s">
        <v>8</v>
      </c>
      <c r="B69" s="7">
        <v>9</v>
      </c>
      <c r="C69" s="6" t="str">
        <f>"杨昭情"</f>
        <v>杨昭情</v>
      </c>
      <c r="D69" s="6" t="str">
        <f t="shared" si="8"/>
        <v>男</v>
      </c>
      <c r="E69" s="7" t="s">
        <v>89</v>
      </c>
      <c r="F69" s="5">
        <v>42</v>
      </c>
      <c r="G69" s="5"/>
    </row>
    <row r="70" spans="1:7" s="1" customFormat="1" ht="15" customHeight="1">
      <c r="A70" s="6" t="s">
        <v>8</v>
      </c>
      <c r="B70" s="7">
        <v>35</v>
      </c>
      <c r="C70" s="6" t="str">
        <f>"符果果"</f>
        <v>符果果</v>
      </c>
      <c r="D70" s="6" t="str">
        <f t="shared" si="9"/>
        <v>女</v>
      </c>
      <c r="E70" s="7" t="s">
        <v>90</v>
      </c>
      <c r="F70" s="5">
        <v>42</v>
      </c>
      <c r="G70" s="5"/>
    </row>
    <row r="71" spans="1:7" s="1" customFormat="1" ht="15" customHeight="1">
      <c r="A71" s="6" t="s">
        <v>10</v>
      </c>
      <c r="B71" s="7">
        <v>3</v>
      </c>
      <c r="C71" s="6" t="str">
        <f>"黄汉城"</f>
        <v>黄汉城</v>
      </c>
      <c r="D71" s="6" t="str">
        <f t="shared" si="8"/>
        <v>男</v>
      </c>
      <c r="E71" s="7" t="s">
        <v>91</v>
      </c>
      <c r="F71" s="5">
        <v>42</v>
      </c>
      <c r="G71" s="5"/>
    </row>
    <row r="72" spans="1:7" s="1" customFormat="1" ht="15" customHeight="1">
      <c r="A72" s="6" t="s">
        <v>8</v>
      </c>
      <c r="B72" s="7">
        <v>27</v>
      </c>
      <c r="C72" s="6" t="str">
        <f>"江青竹"</f>
        <v>江青竹</v>
      </c>
      <c r="D72" s="6" t="str">
        <f t="shared" si="8"/>
        <v>男</v>
      </c>
      <c r="E72" s="7" t="s">
        <v>92</v>
      </c>
      <c r="F72" s="5">
        <v>40</v>
      </c>
      <c r="G72" s="5"/>
    </row>
    <row r="73" spans="1:7" s="1" customFormat="1" ht="15" customHeight="1">
      <c r="A73" s="6" t="s">
        <v>8</v>
      </c>
      <c r="B73" s="7">
        <v>29</v>
      </c>
      <c r="C73" s="6" t="str">
        <f>"林海夏"</f>
        <v>林海夏</v>
      </c>
      <c r="D73" s="6" t="str">
        <f t="shared" si="9"/>
        <v>女</v>
      </c>
      <c r="E73" s="7" t="s">
        <v>93</v>
      </c>
      <c r="F73" s="5">
        <v>40</v>
      </c>
      <c r="G73" s="5"/>
    </row>
    <row r="74" spans="1:7" s="1" customFormat="1" ht="15" customHeight="1">
      <c r="A74" s="6" t="s">
        <v>8</v>
      </c>
      <c r="B74" s="7">
        <v>31</v>
      </c>
      <c r="C74" s="6" t="str">
        <f>"杨柳"</f>
        <v>杨柳</v>
      </c>
      <c r="D74" s="6" t="str">
        <f t="shared" si="9"/>
        <v>女</v>
      </c>
      <c r="E74" s="7" t="s">
        <v>86</v>
      </c>
      <c r="F74" s="5">
        <v>40</v>
      </c>
      <c r="G74" s="5"/>
    </row>
    <row r="75" spans="1:7" s="1" customFormat="1" ht="15" customHeight="1">
      <c r="A75" s="6" t="s">
        <v>10</v>
      </c>
      <c r="B75" s="7">
        <v>10</v>
      </c>
      <c r="C75" s="6" t="str">
        <f>"韦丽娜"</f>
        <v>韦丽娜</v>
      </c>
      <c r="D75" s="6" t="str">
        <f t="shared" si="9"/>
        <v>女</v>
      </c>
      <c r="E75" s="7" t="s">
        <v>94</v>
      </c>
      <c r="F75" s="5">
        <v>40</v>
      </c>
      <c r="G75" s="5"/>
    </row>
    <row r="76" spans="1:7" s="1" customFormat="1" ht="15" customHeight="1">
      <c r="A76" s="6" t="s">
        <v>11</v>
      </c>
      <c r="B76" s="7">
        <v>15</v>
      </c>
      <c r="C76" s="8" t="s">
        <v>19</v>
      </c>
      <c r="D76" s="8" t="s">
        <v>13</v>
      </c>
      <c r="E76" s="12" t="s">
        <v>95</v>
      </c>
      <c r="F76" s="5">
        <v>40</v>
      </c>
      <c r="G76" s="5"/>
    </row>
    <row r="77" spans="1:7" s="1" customFormat="1" ht="15" customHeight="1">
      <c r="A77" s="6" t="s">
        <v>11</v>
      </c>
      <c r="B77" s="7">
        <v>17</v>
      </c>
      <c r="C77" s="8" t="s">
        <v>20</v>
      </c>
      <c r="D77" s="8" t="s">
        <v>13</v>
      </c>
      <c r="E77" s="12" t="s">
        <v>96</v>
      </c>
      <c r="F77" s="5">
        <v>40</v>
      </c>
      <c r="G77" s="5"/>
    </row>
    <row r="78" spans="1:7" s="1" customFormat="1" ht="15" customHeight="1">
      <c r="A78" s="6" t="s">
        <v>8</v>
      </c>
      <c r="B78" s="7">
        <v>38</v>
      </c>
      <c r="C78" s="6" t="str">
        <f>"许志豪"</f>
        <v>许志豪</v>
      </c>
      <c r="D78" s="6" t="str">
        <f aca="true" t="shared" si="10" ref="D78:D83">"男"</f>
        <v>男</v>
      </c>
      <c r="E78" s="7" t="s">
        <v>97</v>
      </c>
      <c r="F78" s="5">
        <v>36</v>
      </c>
      <c r="G78" s="5"/>
    </row>
    <row r="79" spans="1:7" s="1" customFormat="1" ht="15" customHeight="1">
      <c r="A79" s="6" t="s">
        <v>10</v>
      </c>
      <c r="B79" s="7">
        <v>2</v>
      </c>
      <c r="C79" s="6" t="str">
        <f>"黄圣凯"</f>
        <v>黄圣凯</v>
      </c>
      <c r="D79" s="6" t="str">
        <f t="shared" si="10"/>
        <v>男</v>
      </c>
      <c r="E79" s="7" t="s">
        <v>98</v>
      </c>
      <c r="F79" s="5">
        <v>36</v>
      </c>
      <c r="G79" s="5"/>
    </row>
    <row r="80" spans="1:7" s="1" customFormat="1" ht="15" customHeight="1">
      <c r="A80" s="6" t="s">
        <v>8</v>
      </c>
      <c r="B80" s="7">
        <v>18</v>
      </c>
      <c r="C80" s="6" t="str">
        <f>"陈梦霞"</f>
        <v>陈梦霞</v>
      </c>
      <c r="D80" s="6" t="str">
        <f aca="true" t="shared" si="11" ref="D80:D86">"女"</f>
        <v>女</v>
      </c>
      <c r="E80" s="7" t="s">
        <v>99</v>
      </c>
      <c r="F80" s="5">
        <v>32</v>
      </c>
      <c r="G80" s="5"/>
    </row>
    <row r="81" spans="1:7" s="1" customFormat="1" ht="15" customHeight="1">
      <c r="A81" s="6" t="s">
        <v>10</v>
      </c>
      <c r="B81" s="7">
        <v>1</v>
      </c>
      <c r="C81" s="6" t="str">
        <f>"陈运"</f>
        <v>陈运</v>
      </c>
      <c r="D81" s="6" t="str">
        <f t="shared" si="11"/>
        <v>女</v>
      </c>
      <c r="E81" s="7" t="s">
        <v>100</v>
      </c>
      <c r="F81" s="5">
        <v>32</v>
      </c>
      <c r="G81" s="5"/>
    </row>
    <row r="82" spans="1:7" s="1" customFormat="1" ht="15" customHeight="1">
      <c r="A82" s="6" t="s">
        <v>8</v>
      </c>
      <c r="B82" s="7">
        <v>7</v>
      </c>
      <c r="C82" s="6" t="str">
        <f>"王守弘"</f>
        <v>王守弘</v>
      </c>
      <c r="D82" s="6" t="str">
        <f t="shared" si="10"/>
        <v>男</v>
      </c>
      <c r="E82" s="7" t="s">
        <v>101</v>
      </c>
      <c r="F82" s="5">
        <v>20</v>
      </c>
      <c r="G82" s="5"/>
    </row>
    <row r="83" spans="1:7" s="1" customFormat="1" ht="15" customHeight="1">
      <c r="A83" s="6" t="s">
        <v>8</v>
      </c>
      <c r="B83" s="7">
        <v>2</v>
      </c>
      <c r="C83" s="6" t="str">
        <f>"智明"</f>
        <v>智明</v>
      </c>
      <c r="D83" s="6" t="str">
        <f t="shared" si="10"/>
        <v>男</v>
      </c>
      <c r="E83" s="7" t="s">
        <v>102</v>
      </c>
      <c r="F83" s="9" t="s">
        <v>21</v>
      </c>
      <c r="G83" s="5"/>
    </row>
    <row r="84" spans="1:7" s="1" customFormat="1" ht="15" customHeight="1">
      <c r="A84" s="6" t="s">
        <v>8</v>
      </c>
      <c r="B84" s="7">
        <v>8</v>
      </c>
      <c r="C84" s="6" t="str">
        <f>"陈强"</f>
        <v>陈强</v>
      </c>
      <c r="D84" s="6" t="str">
        <f t="shared" si="11"/>
        <v>女</v>
      </c>
      <c r="E84" s="7" t="s">
        <v>103</v>
      </c>
      <c r="F84" s="9" t="s">
        <v>21</v>
      </c>
      <c r="G84" s="5"/>
    </row>
    <row r="85" spans="1:7" s="1" customFormat="1" ht="15" customHeight="1">
      <c r="A85" s="6" t="s">
        <v>8</v>
      </c>
      <c r="B85" s="7">
        <v>12</v>
      </c>
      <c r="C85" s="6" t="str">
        <f>"吴秀玲"</f>
        <v>吴秀玲</v>
      </c>
      <c r="D85" s="6" t="str">
        <f t="shared" si="11"/>
        <v>女</v>
      </c>
      <c r="E85" s="7" t="s">
        <v>104</v>
      </c>
      <c r="F85" s="9" t="s">
        <v>21</v>
      </c>
      <c r="G85" s="5"/>
    </row>
    <row r="86" spans="1:7" s="1" customFormat="1" ht="15" customHeight="1">
      <c r="A86" s="6" t="s">
        <v>8</v>
      </c>
      <c r="B86" s="7">
        <v>14</v>
      </c>
      <c r="C86" s="6" t="str">
        <f>"黄丽香"</f>
        <v>黄丽香</v>
      </c>
      <c r="D86" s="6" t="str">
        <f t="shared" si="11"/>
        <v>女</v>
      </c>
      <c r="E86" s="7" t="s">
        <v>105</v>
      </c>
      <c r="F86" s="9" t="s">
        <v>21</v>
      </c>
      <c r="G86" s="5"/>
    </row>
    <row r="87" spans="1:7" s="1" customFormat="1" ht="15" customHeight="1">
      <c r="A87" s="6" t="s">
        <v>8</v>
      </c>
      <c r="B87" s="7">
        <v>16</v>
      </c>
      <c r="C87" s="6" t="str">
        <f>"敖日格乐"</f>
        <v>敖日格乐</v>
      </c>
      <c r="D87" s="6" t="str">
        <f>"男"</f>
        <v>男</v>
      </c>
      <c r="E87" s="7" t="s">
        <v>106</v>
      </c>
      <c r="F87" s="9" t="s">
        <v>21</v>
      </c>
      <c r="G87" s="5"/>
    </row>
    <row r="88" spans="1:7" s="1" customFormat="1" ht="15" customHeight="1">
      <c r="A88" s="6" t="s">
        <v>8</v>
      </c>
      <c r="B88" s="7">
        <v>20</v>
      </c>
      <c r="C88" s="6" t="str">
        <f>"郑小望"</f>
        <v>郑小望</v>
      </c>
      <c r="D88" s="6" t="str">
        <f>"男"</f>
        <v>男</v>
      </c>
      <c r="E88" s="7" t="s">
        <v>107</v>
      </c>
      <c r="F88" s="9" t="s">
        <v>21</v>
      </c>
      <c r="G88" s="5"/>
    </row>
    <row r="89" spans="1:7" s="1" customFormat="1" ht="15" customHeight="1">
      <c r="A89" s="6" t="s">
        <v>8</v>
      </c>
      <c r="B89" s="7">
        <v>23</v>
      </c>
      <c r="C89" s="6" t="str">
        <f>"卢玉策"</f>
        <v>卢玉策</v>
      </c>
      <c r="D89" s="6" t="str">
        <f>"男"</f>
        <v>男</v>
      </c>
      <c r="E89" s="7" t="s">
        <v>108</v>
      </c>
      <c r="F89" s="9" t="s">
        <v>21</v>
      </c>
      <c r="G89" s="5"/>
    </row>
    <row r="90" spans="1:7" s="1" customFormat="1" ht="15" customHeight="1">
      <c r="A90" s="6" t="s">
        <v>8</v>
      </c>
      <c r="B90" s="7">
        <v>32</v>
      </c>
      <c r="C90" s="6" t="str">
        <f>"羊文明"</f>
        <v>羊文明</v>
      </c>
      <c r="D90" s="6" t="str">
        <f>"男"</f>
        <v>男</v>
      </c>
      <c r="E90" s="7" t="s">
        <v>109</v>
      </c>
      <c r="F90" s="9" t="s">
        <v>21</v>
      </c>
      <c r="G90" s="5"/>
    </row>
    <row r="91" spans="1:7" s="1" customFormat="1" ht="15" customHeight="1">
      <c r="A91" s="6" t="s">
        <v>8</v>
      </c>
      <c r="B91" s="7">
        <v>33</v>
      </c>
      <c r="C91" s="6" t="str">
        <f>"朱俊"</f>
        <v>朱俊</v>
      </c>
      <c r="D91" s="6" t="str">
        <f>"男"</f>
        <v>男</v>
      </c>
      <c r="E91" s="7" t="s">
        <v>110</v>
      </c>
      <c r="F91" s="9" t="s">
        <v>21</v>
      </c>
      <c r="G91" s="5"/>
    </row>
    <row r="92" spans="1:7" s="1" customFormat="1" ht="15" customHeight="1">
      <c r="A92" s="6" t="s">
        <v>8</v>
      </c>
      <c r="B92" s="7">
        <v>34</v>
      </c>
      <c r="C92" s="6" t="str">
        <f>"陈小静"</f>
        <v>陈小静</v>
      </c>
      <c r="D92" s="6" t="str">
        <f aca="true" t="shared" si="12" ref="D92:D97">"女"</f>
        <v>女</v>
      </c>
      <c r="E92" s="7" t="s">
        <v>111</v>
      </c>
      <c r="F92" s="9" t="s">
        <v>21</v>
      </c>
      <c r="G92" s="5"/>
    </row>
    <row r="93" spans="1:7" s="1" customFormat="1" ht="15" customHeight="1">
      <c r="A93" s="6" t="s">
        <v>10</v>
      </c>
      <c r="B93" s="7">
        <v>4</v>
      </c>
      <c r="C93" s="6" t="str">
        <f>"王德"</f>
        <v>王德</v>
      </c>
      <c r="D93" s="6" t="str">
        <f>"男"</f>
        <v>男</v>
      </c>
      <c r="E93" s="7" t="s">
        <v>112</v>
      </c>
      <c r="F93" s="9" t="s">
        <v>21</v>
      </c>
      <c r="G93" s="5"/>
    </row>
    <row r="94" spans="1:7" s="1" customFormat="1" ht="15" customHeight="1">
      <c r="A94" s="6" t="s">
        <v>10</v>
      </c>
      <c r="B94" s="7">
        <v>13</v>
      </c>
      <c r="C94" s="6" t="str">
        <f>"孟开婷"</f>
        <v>孟开婷</v>
      </c>
      <c r="D94" s="6" t="str">
        <f t="shared" si="12"/>
        <v>女</v>
      </c>
      <c r="E94" s="7" t="s">
        <v>113</v>
      </c>
      <c r="F94" s="9" t="s">
        <v>21</v>
      </c>
      <c r="G94" s="5"/>
    </row>
    <row r="95" spans="1:7" s="1" customFormat="1" ht="15" customHeight="1">
      <c r="A95" s="6" t="s">
        <v>10</v>
      </c>
      <c r="B95" s="7">
        <v>20</v>
      </c>
      <c r="C95" s="6" t="str">
        <f>"谢有全"</f>
        <v>谢有全</v>
      </c>
      <c r="D95" s="6" t="str">
        <f>"男"</f>
        <v>男</v>
      </c>
      <c r="E95" s="7" t="s">
        <v>114</v>
      </c>
      <c r="F95" s="9" t="s">
        <v>21</v>
      </c>
      <c r="G95" s="5"/>
    </row>
    <row r="96" spans="1:7" s="1" customFormat="1" ht="15" customHeight="1">
      <c r="A96" s="6" t="s">
        <v>10</v>
      </c>
      <c r="B96" s="7">
        <v>26</v>
      </c>
      <c r="C96" s="6" t="str">
        <f>"黄劲"</f>
        <v>黄劲</v>
      </c>
      <c r="D96" s="6" t="str">
        <f>"男"</f>
        <v>男</v>
      </c>
      <c r="E96" s="7" t="s">
        <v>115</v>
      </c>
      <c r="F96" s="9" t="s">
        <v>21</v>
      </c>
      <c r="G96" s="5"/>
    </row>
    <row r="97" spans="1:7" s="1" customFormat="1" ht="15" customHeight="1">
      <c r="A97" s="6" t="s">
        <v>10</v>
      </c>
      <c r="B97" s="7">
        <v>32</v>
      </c>
      <c r="C97" s="6" t="str">
        <f>"黄菊"</f>
        <v>黄菊</v>
      </c>
      <c r="D97" s="6" t="str">
        <f t="shared" si="12"/>
        <v>女</v>
      </c>
      <c r="E97" s="7" t="s">
        <v>116</v>
      </c>
      <c r="F97" s="9" t="s">
        <v>21</v>
      </c>
      <c r="G97" s="5"/>
    </row>
    <row r="98" spans="1:7" s="1" customFormat="1" ht="15" customHeight="1">
      <c r="A98" s="6" t="s">
        <v>11</v>
      </c>
      <c r="B98" s="7">
        <v>1</v>
      </c>
      <c r="C98" s="6" t="str">
        <f>"何开森"</f>
        <v>何开森</v>
      </c>
      <c r="D98" s="6" t="str">
        <f>"男"</f>
        <v>男</v>
      </c>
      <c r="E98" s="7" t="s">
        <v>117</v>
      </c>
      <c r="F98" s="5" t="s">
        <v>21</v>
      </c>
      <c r="G98" s="5"/>
    </row>
    <row r="99" spans="1:7" s="1" customFormat="1" ht="15" customHeight="1">
      <c r="A99" s="6" t="s">
        <v>11</v>
      </c>
      <c r="B99" s="7">
        <v>11</v>
      </c>
      <c r="C99" s="6" t="str">
        <f>"王文东"</f>
        <v>王文东</v>
      </c>
      <c r="D99" s="6" t="str">
        <f>"男"</f>
        <v>男</v>
      </c>
      <c r="E99" s="7" t="s">
        <v>118</v>
      </c>
      <c r="F99" s="9" t="s">
        <v>21</v>
      </c>
      <c r="G99" s="5"/>
    </row>
    <row r="100" spans="1:7" s="1" customFormat="1" ht="15" customHeight="1">
      <c r="A100" s="6" t="s">
        <v>11</v>
      </c>
      <c r="B100" s="7">
        <v>12</v>
      </c>
      <c r="C100" s="6" t="str">
        <f>"林春丽"</f>
        <v>林春丽</v>
      </c>
      <c r="D100" s="6" t="str">
        <f>"女"</f>
        <v>女</v>
      </c>
      <c r="E100" s="7" t="s">
        <v>119</v>
      </c>
      <c r="F100" s="9" t="s">
        <v>21</v>
      </c>
      <c r="G100" s="5"/>
    </row>
    <row r="101" spans="1:7" s="1" customFormat="1" ht="15" customHeight="1">
      <c r="A101" s="6" t="s">
        <v>11</v>
      </c>
      <c r="B101" s="7">
        <v>14</v>
      </c>
      <c r="C101" s="8" t="s">
        <v>22</v>
      </c>
      <c r="D101" s="8" t="s">
        <v>17</v>
      </c>
      <c r="E101" s="12" t="s">
        <v>120</v>
      </c>
      <c r="F101" s="9" t="s">
        <v>21</v>
      </c>
      <c r="G101" s="5"/>
    </row>
    <row r="102" spans="1:7" s="1" customFormat="1" ht="15" customHeight="1">
      <c r="A102" s="6" t="s">
        <v>8</v>
      </c>
      <c r="B102" s="7">
        <v>40</v>
      </c>
      <c r="C102" s="6" t="str">
        <f>"韦雅婷"</f>
        <v>韦雅婷</v>
      </c>
      <c r="D102" s="6" t="str">
        <f>"女"</f>
        <v>女</v>
      </c>
      <c r="E102" s="7" t="s">
        <v>121</v>
      </c>
      <c r="F102" s="5"/>
      <c r="G102" s="5"/>
    </row>
    <row r="103" spans="1:7" s="1" customFormat="1" ht="15" customHeight="1">
      <c r="A103" s="10"/>
      <c r="B103" s="10"/>
      <c r="C103" s="10"/>
      <c r="D103" s="10"/>
      <c r="E103" s="10"/>
      <c r="F103" s="11"/>
      <c r="G103" s="11"/>
    </row>
    <row r="104" spans="1:7" s="1" customFormat="1" ht="15" customHeight="1">
      <c r="A104" s="10"/>
      <c r="B104" s="10"/>
      <c r="C104" s="10"/>
      <c r="D104" s="10"/>
      <c r="E104" s="10"/>
      <c r="F104" s="11"/>
      <c r="G104" s="1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文锦华</cp:lastModifiedBy>
  <dcterms:created xsi:type="dcterms:W3CDTF">2020-10-13T01:10:59Z</dcterms:created>
  <dcterms:modified xsi:type="dcterms:W3CDTF">2021-06-30T14:06:16Z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