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<sst xmlns="http://schemas.openxmlformats.org/spreadsheetml/2006/main" count="141" uniqueCount="139">
  <si>
    <t>通过资格初审人员名单</t>
  </si>
  <si>
    <t>姓名</t>
  </si>
  <si>
    <t>性别</t>
  </si>
  <si>
    <t>民族</t>
  </si>
  <si>
    <t>身份证号码</t>
  </si>
  <si>
    <t>4602001997****5725</t>
  </si>
  <si>
    <t>4600331994****4831</t>
  </si>
  <si>
    <t>4600331992****454X</t>
  </si>
  <si>
    <t>4600341994****044X</t>
  </si>
  <si>
    <t>4600341993****1817</t>
  </si>
  <si>
    <t>4600341993****0024</t>
  </si>
  <si>
    <t>1308281995****1713</t>
  </si>
  <si>
    <t>4312811993****3224</t>
  </si>
  <si>
    <t>4600251997****0027</t>
  </si>
  <si>
    <t>4600341994****002X</t>
  </si>
  <si>
    <t>4600341998****0451</t>
  </si>
  <si>
    <t>4600341995****0026</t>
  </si>
  <si>
    <t>4600341997****5022</t>
  </si>
  <si>
    <t>4600271995****371X</t>
  </si>
  <si>
    <t>4690281997****3029</t>
  </si>
  <si>
    <t>4600341997****0016</t>
  </si>
  <si>
    <t>4600341997****0020</t>
  </si>
  <si>
    <t>4600061992****2347</t>
  </si>
  <si>
    <t>4600061995****521X</t>
  </si>
  <si>
    <t>4105211991****2029</t>
  </si>
  <si>
    <t>4600041995****3449</t>
  </si>
  <si>
    <t>4600061989****4612</t>
  </si>
  <si>
    <t>4600341996****3625</t>
  </si>
  <si>
    <t>4600341997****0040</t>
  </si>
  <si>
    <t>4600341996****0016</t>
  </si>
  <si>
    <t>4600061996****1322</t>
  </si>
  <si>
    <t>4600341995****0025</t>
  </si>
  <si>
    <t>4210021989****0520</t>
  </si>
  <si>
    <t>4690071998****4961</t>
  </si>
  <si>
    <t>3607331987****5391</t>
  </si>
  <si>
    <t>4600061997****4626</t>
  </si>
  <si>
    <t>4600061995****6513</t>
  </si>
  <si>
    <t>4600061995****2341</t>
  </si>
  <si>
    <t>4600341997****1227</t>
  </si>
  <si>
    <t>4600031995****2365</t>
  </si>
  <si>
    <t>4600271991****1370</t>
  </si>
  <si>
    <t>4601031994****1528</t>
  </si>
  <si>
    <t>4600331995****4843</t>
  </si>
  <si>
    <t>2207241988****0426</t>
  </si>
  <si>
    <t>4600341990****3625</t>
  </si>
  <si>
    <t>4600271993****0040</t>
  </si>
  <si>
    <t>4600341998****001X</t>
  </si>
  <si>
    <t>4600341996****4178</t>
  </si>
  <si>
    <t>4600341998****0443</t>
  </si>
  <si>
    <t>4600341996****0431</t>
  </si>
  <si>
    <t>4600351992****0440</t>
  </si>
  <si>
    <t>4690281994****1210</t>
  </si>
  <si>
    <t>4600341998****0024</t>
  </si>
  <si>
    <t>4504041984****2411</t>
  </si>
  <si>
    <t>4600341992****003X</t>
  </si>
  <si>
    <t>4600341994****0029</t>
  </si>
  <si>
    <t>4600341996****005X</t>
  </si>
  <si>
    <t>4600011990****2220</t>
  </si>
  <si>
    <t>4600251994****2718</t>
  </si>
  <si>
    <t>4600341995****1527</t>
  </si>
  <si>
    <t>4600341995****4122</t>
  </si>
  <si>
    <t>4600341990****0020</t>
  </si>
  <si>
    <t>4600341994****6116</t>
  </si>
  <si>
    <t>4600301994****092X</t>
  </si>
  <si>
    <t>4600341996****1542</t>
  </si>
  <si>
    <t>4600341997****3028</t>
  </si>
  <si>
    <t>4600341998****0047</t>
  </si>
  <si>
    <t>4600341988****0492</t>
  </si>
  <si>
    <t>4601021996****1829</t>
  </si>
  <si>
    <t>4600341994****0016</t>
  </si>
  <si>
    <t>4600341996****0049</t>
  </si>
  <si>
    <t>4601021993****031X</t>
  </si>
  <si>
    <t>4600341993****4726</t>
  </si>
  <si>
    <t>4451211985****3922</t>
  </si>
  <si>
    <t>4602001998****004X</t>
  </si>
  <si>
    <t>4600341991****0029</t>
  </si>
  <si>
    <t>4600061987****3737</t>
  </si>
  <si>
    <t>4600341994****0422</t>
  </si>
  <si>
    <t>4600341998****0022</t>
  </si>
  <si>
    <t>4600341999****0047</t>
  </si>
  <si>
    <t>4600341995****0418</t>
  </si>
  <si>
    <t>4600251998****4815</t>
  </si>
  <si>
    <t>4600341993****0438</t>
  </si>
  <si>
    <t>4600341997****6116</t>
  </si>
  <si>
    <t>4600011996****071X</t>
  </si>
  <si>
    <t>4600341996****0014</t>
  </si>
  <si>
    <t>4600341991****0926</t>
  </si>
  <si>
    <t>4600311990****5210</t>
  </si>
  <si>
    <t>4600341996****0025</t>
  </si>
  <si>
    <t>2301821987****0223</t>
  </si>
  <si>
    <t>4600331998****3880</t>
  </si>
  <si>
    <t>4600341989****0019</t>
  </si>
  <si>
    <t>4690281997****1214</t>
  </si>
  <si>
    <t>4601031998****1821</t>
  </si>
  <si>
    <t>4600011997****0717</t>
  </si>
  <si>
    <t>4600341995****0417</t>
  </si>
  <si>
    <t>4331011995****0521</t>
  </si>
  <si>
    <t>4600341994****471X</t>
  </si>
  <si>
    <t>4600341996****0044</t>
  </si>
  <si>
    <t>4602001990****5126</t>
  </si>
  <si>
    <t>4600331990****4485</t>
  </si>
  <si>
    <t>4600341992****0445</t>
  </si>
  <si>
    <t>4600341994****6316</t>
  </si>
  <si>
    <t>4600341989****0018</t>
  </si>
  <si>
    <t>4600341993****0425</t>
  </si>
  <si>
    <t>3713291991****0610</t>
  </si>
  <si>
    <t>6103241990****0520</t>
  </si>
  <si>
    <t>4600341995****0459</t>
  </si>
  <si>
    <t>4600021990****6413</t>
  </si>
  <si>
    <t>4600061998****1622</t>
  </si>
  <si>
    <t>4600041994****3827</t>
  </si>
  <si>
    <t>4600351997****001X</t>
  </si>
  <si>
    <t>4600271995****4721</t>
  </si>
  <si>
    <t>4600341992****5326</t>
  </si>
  <si>
    <t>4600341996****4723</t>
  </si>
  <si>
    <t>4600341997****0013</t>
  </si>
  <si>
    <t>4600071995****2013</t>
  </si>
  <si>
    <t>4600021997****0322</t>
  </si>
  <si>
    <t>4600341993****0512</t>
  </si>
  <si>
    <t>4600341993****0431</t>
  </si>
  <si>
    <t>4600341987****4719</t>
  </si>
  <si>
    <t>4600341990****0011</t>
  </si>
  <si>
    <t>4600341992****0051</t>
  </si>
  <si>
    <t>4600071996****0038</t>
  </si>
  <si>
    <t>4600341994****4741</t>
  </si>
  <si>
    <t>4600341995****5829</t>
  </si>
  <si>
    <t>4600341990****0036</t>
  </si>
  <si>
    <t>2301021993****0720</t>
  </si>
  <si>
    <t>4600331988****3232</t>
  </si>
  <si>
    <t>4600341993****0439</t>
  </si>
  <si>
    <t>4600341993****0417</t>
  </si>
  <si>
    <t>4600341996****0010</t>
  </si>
  <si>
    <t>4600061991****0037</t>
  </si>
  <si>
    <t>4602001994****2748</t>
  </si>
  <si>
    <t>4690271996****3249</t>
  </si>
  <si>
    <t>4600071994****7225</t>
  </si>
  <si>
    <t>4600341992****3319</t>
  </si>
  <si>
    <t>4600061995****8114</t>
  </si>
  <si>
    <t>4600061995****0041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</si>
</sst>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138"/>
  <sheetViews>
    <sheetView tabSelected="1" workbookViewId="0" topLeftCell="A1">
      <selection activeCell="F2" sqref="F2"/>
    </sheetView>
  </sheetViews>
  <sheetFormatPr defaultColWidth="9.00390625" defaultRowHeight="15"/>
  <cols>
    <col min="1" max="1" width="9.00390625" style="2" customWidth="1"/>
    <col min="2" max="2" width="12.00390625" style="2" customWidth="1"/>
    <col min="3" max="3" width="10.421875" style="2" customWidth="1"/>
    <col min="4" max="4" width="10.28125" style="2" customWidth="1"/>
    <col min="5" max="5" width="25.421875" style="2" customWidth="1"/>
    <col min="6" max="6" width="21.8515625" style="2" customWidth="1"/>
    <col min="7" max="7" width="18.57421875" style="2" customWidth="1"/>
    <col min="8" max="16384" width="9.00390625" style="2" customWidth="1"/>
  </cols>
  <sheetData>
    <row r="1" spans="2:5" ht="30" customHeight="1">
      <c r="B1" s="3" t="s">
        <v>0</v>
      </c>
      <c r="C1" s="3"/>
      <c r="D1" s="3"/>
      <c r="E1" s="3"/>
    </row>
    <row r="2" spans="2:5" s="1" customFormat="1" ht="19.5" customHeight="1">
      <c r="B2" s="4" t="s">
        <v>1</v>
      </c>
      <c r="C2" s="4" t="s">
        <v>2</v>
      </c>
      <c r="D2" s="4" t="s">
        <v>3</v>
      </c>
      <c r="E2" s="4" t="s">
        <v>4</v>
      </c>
    </row>
    <row r="3" spans="2:5" ht="13.5" customHeight="1">
      <c r="B3" s="5" t="str">
        <f>"容菊"</f>
        <v>容菊</v>
      </c>
      <c r="C3" s="5" t="str">
        <f aca="true" t="shared" si="0" ref="C3:C8">"女"</f>
        <v>女</v>
      </c>
      <c r="D3" s="5" t="str">
        <f aca="true" t="shared" si="1" ref="D3:D10">"汉族"</f>
        <v>汉族</v>
      </c>
      <c r="E3" s="5" t="s">
        <v>5</v>
      </c>
    </row>
    <row r="4" spans="2:5" ht="13.5" customHeight="1">
      <c r="B4" s="5" t="str">
        <f>"周伟"</f>
        <v>周伟</v>
      </c>
      <c r="C4" s="5" t="str">
        <f aca="true" t="shared" si="2" ref="C4:C9">"男"</f>
        <v>男</v>
      </c>
      <c r="D4" s="5" t="str">
        <f t="shared" si="1"/>
        <v>汉族</v>
      </c>
      <c r="E4" s="5" t="s">
        <v>6</v>
      </c>
    </row>
    <row r="5" spans="2:5" ht="13.5" customHeight="1">
      <c r="B5" s="5" t="str">
        <f>"王少换"</f>
        <v>王少换</v>
      </c>
      <c r="C5" s="5" t="str">
        <f t="shared" si="0"/>
        <v>女</v>
      </c>
      <c r="D5" s="5" t="str">
        <f t="shared" si="1"/>
        <v>汉族</v>
      </c>
      <c r="E5" s="5" t="s">
        <v>7</v>
      </c>
    </row>
    <row r="6" spans="2:5" ht="13.5" customHeight="1">
      <c r="B6" s="5" t="str">
        <f>"王小荧"</f>
        <v>王小荧</v>
      </c>
      <c r="C6" s="5" t="str">
        <f t="shared" si="0"/>
        <v>女</v>
      </c>
      <c r="D6" s="5" t="str">
        <f t="shared" si="1"/>
        <v>汉族</v>
      </c>
      <c r="E6" s="5" t="s">
        <v>8</v>
      </c>
    </row>
    <row r="7" spans="2:5" ht="13.5" customHeight="1">
      <c r="B7" s="5" t="str">
        <f>"赖鸣"</f>
        <v>赖鸣</v>
      </c>
      <c r="C7" s="5" t="str">
        <f t="shared" si="2"/>
        <v>男</v>
      </c>
      <c r="D7" s="5" t="str">
        <f>"黎族"</f>
        <v>黎族</v>
      </c>
      <c r="E7" s="5" t="s">
        <v>9</v>
      </c>
    </row>
    <row r="8" spans="2:5" ht="13.5" customHeight="1">
      <c r="B8" s="5" t="str">
        <f>"王帆"</f>
        <v>王帆</v>
      </c>
      <c r="C8" s="5" t="str">
        <f t="shared" si="0"/>
        <v>女</v>
      </c>
      <c r="D8" s="5" t="str">
        <f t="shared" si="1"/>
        <v>汉族</v>
      </c>
      <c r="E8" s="5" t="s">
        <v>10</v>
      </c>
    </row>
    <row r="9" spans="2:5" ht="13.5" customHeight="1">
      <c r="B9" s="5" t="str">
        <f>"周海莹"</f>
        <v>周海莹</v>
      </c>
      <c r="C9" s="5" t="str">
        <f t="shared" si="2"/>
        <v>男</v>
      </c>
      <c r="D9" s="5" t="str">
        <f t="shared" si="1"/>
        <v>汉族</v>
      </c>
      <c r="E9" s="5" t="s">
        <v>11</v>
      </c>
    </row>
    <row r="10" spans="2:5" ht="13.5" customHeight="1">
      <c r="B10" s="5" t="str">
        <f>"蒋雯丽"</f>
        <v>蒋雯丽</v>
      </c>
      <c r="C10" s="5" t="str">
        <f aca="true" t="shared" si="3" ref="C10:C12">"女"</f>
        <v>女</v>
      </c>
      <c r="D10" s="5" t="str">
        <f t="shared" si="1"/>
        <v>汉族</v>
      </c>
      <c r="E10" s="5" t="s">
        <v>12</v>
      </c>
    </row>
    <row r="11" spans="2:5" ht="13.5" customHeight="1">
      <c r="B11" s="5" t="str">
        <f>"郑倩钰"</f>
        <v>郑倩钰</v>
      </c>
      <c r="C11" s="5" t="str">
        <f t="shared" si="3"/>
        <v>女</v>
      </c>
      <c r="D11" s="5" t="str">
        <f aca="true" t="shared" si="4" ref="D11:D13">"汉族"</f>
        <v>汉族</v>
      </c>
      <c r="E11" s="5" t="s">
        <v>13</v>
      </c>
    </row>
    <row r="12" spans="2:5" ht="13.5" customHeight="1">
      <c r="B12" s="5" t="str">
        <f>"叶子"</f>
        <v>叶子</v>
      </c>
      <c r="C12" s="5" t="str">
        <f t="shared" si="3"/>
        <v>女</v>
      </c>
      <c r="D12" s="5" t="str">
        <f t="shared" si="4"/>
        <v>汉族</v>
      </c>
      <c r="E12" s="5" t="s">
        <v>14</v>
      </c>
    </row>
    <row r="13" spans="2:5" ht="13.5" customHeight="1">
      <c r="B13" s="5" t="str">
        <f>"吴清剑"</f>
        <v>吴清剑</v>
      </c>
      <c r="C13" s="5" t="str">
        <f aca="true" t="shared" si="5" ref="C13:C18">"男"</f>
        <v>男</v>
      </c>
      <c r="D13" s="5" t="str">
        <f t="shared" si="4"/>
        <v>汉族</v>
      </c>
      <c r="E13" s="5" t="s">
        <v>15</v>
      </c>
    </row>
    <row r="14" spans="2:5" ht="13.5" customHeight="1">
      <c r="B14" s="5" t="str">
        <f>"林培铃"</f>
        <v>林培铃</v>
      </c>
      <c r="C14" s="5" t="str">
        <f aca="true" t="shared" si="6" ref="C14:C17">"女"</f>
        <v>女</v>
      </c>
      <c r="D14" s="5" t="str">
        <f>"黎族"</f>
        <v>黎族</v>
      </c>
      <c r="E14" s="5" t="s">
        <v>16</v>
      </c>
    </row>
    <row r="15" spans="2:5" ht="13.5" customHeight="1">
      <c r="B15" s="5" t="str">
        <f>"钟苹苹"</f>
        <v>钟苹苹</v>
      </c>
      <c r="C15" s="5" t="str">
        <f t="shared" si="6"/>
        <v>女</v>
      </c>
      <c r="D15" s="5" t="str">
        <f aca="true" t="shared" si="7" ref="D15:D19">"黎族"</f>
        <v>黎族</v>
      </c>
      <c r="E15" s="5" t="s">
        <v>17</v>
      </c>
    </row>
    <row r="16" spans="2:5" ht="13.5" customHeight="1">
      <c r="B16" s="5" t="str">
        <f>"欧明珑"</f>
        <v>欧明珑</v>
      </c>
      <c r="C16" s="5" t="str">
        <f t="shared" si="5"/>
        <v>男</v>
      </c>
      <c r="D16" s="5" t="str">
        <f>"汉族"</f>
        <v>汉族</v>
      </c>
      <c r="E16" s="5" t="s">
        <v>18</v>
      </c>
    </row>
    <row r="17" spans="2:5" ht="13.5" customHeight="1">
      <c r="B17" s="5" t="str">
        <f>"黄妹"</f>
        <v>黄妹</v>
      </c>
      <c r="C17" s="5" t="str">
        <f t="shared" si="6"/>
        <v>女</v>
      </c>
      <c r="D17" s="5" t="str">
        <f t="shared" si="7"/>
        <v>黎族</v>
      </c>
      <c r="E17" s="5" t="s">
        <v>19</v>
      </c>
    </row>
    <row r="18" spans="2:5" ht="13.5" customHeight="1">
      <c r="B18" s="5" t="str">
        <f>"陈国景"</f>
        <v>陈国景</v>
      </c>
      <c r="C18" s="5" t="str">
        <f t="shared" si="5"/>
        <v>男</v>
      </c>
      <c r="D18" s="5" t="str">
        <f t="shared" si="7"/>
        <v>黎族</v>
      </c>
      <c r="E18" s="5" t="s">
        <v>20</v>
      </c>
    </row>
    <row r="19" spans="2:5" ht="13.5" customHeight="1">
      <c r="B19" s="5" t="str">
        <f>"邓新桐"</f>
        <v>邓新桐</v>
      </c>
      <c r="C19" s="5" t="str">
        <f aca="true" t="shared" si="8" ref="C19:C23">"女"</f>
        <v>女</v>
      </c>
      <c r="D19" s="5" t="str">
        <f t="shared" si="7"/>
        <v>黎族</v>
      </c>
      <c r="E19" s="5" t="s">
        <v>21</v>
      </c>
    </row>
    <row r="20" spans="2:5" ht="13.5" customHeight="1">
      <c r="B20" s="5" t="str">
        <f>"黄妃"</f>
        <v>黄妃</v>
      </c>
      <c r="C20" s="5" t="str">
        <f t="shared" si="8"/>
        <v>女</v>
      </c>
      <c r="D20" s="5" t="str">
        <f>"汉族"</f>
        <v>汉族</v>
      </c>
      <c r="E20" s="5" t="s">
        <v>22</v>
      </c>
    </row>
    <row r="21" spans="2:5" ht="13.5" customHeight="1">
      <c r="B21" s="5" t="str">
        <f>"吴天明"</f>
        <v>吴天明</v>
      </c>
      <c r="C21" s="5" t="str">
        <f>"男"</f>
        <v>男</v>
      </c>
      <c r="D21" s="5" t="str">
        <f aca="true" t="shared" si="9" ref="D21:D24">"汉族"</f>
        <v>汉族</v>
      </c>
      <c r="E21" s="5" t="s">
        <v>23</v>
      </c>
    </row>
    <row r="22" spans="2:5" ht="13.5" customHeight="1">
      <c r="B22" s="5" t="str">
        <f>"许悦怡"</f>
        <v>许悦怡</v>
      </c>
      <c r="C22" s="5" t="str">
        <f t="shared" si="8"/>
        <v>女</v>
      </c>
      <c r="D22" s="5" t="str">
        <f t="shared" si="9"/>
        <v>汉族</v>
      </c>
      <c r="E22" s="5" t="s">
        <v>24</v>
      </c>
    </row>
    <row r="23" spans="2:5" ht="13.5" customHeight="1">
      <c r="B23" s="5" t="str">
        <f>"李华原"</f>
        <v>李华原</v>
      </c>
      <c r="C23" s="5" t="str">
        <f t="shared" si="8"/>
        <v>女</v>
      </c>
      <c r="D23" s="5" t="str">
        <f t="shared" si="9"/>
        <v>汉族</v>
      </c>
      <c r="E23" s="5" t="s">
        <v>25</v>
      </c>
    </row>
    <row r="24" spans="2:5" ht="13.5" customHeight="1">
      <c r="B24" s="5" t="str">
        <f>"吴挺辉"</f>
        <v>吴挺辉</v>
      </c>
      <c r="C24" s="5" t="str">
        <f>"男"</f>
        <v>男</v>
      </c>
      <c r="D24" s="5" t="str">
        <f t="shared" si="9"/>
        <v>汉族</v>
      </c>
      <c r="E24" s="5" t="s">
        <v>26</v>
      </c>
    </row>
    <row r="25" spans="2:5" ht="13.5" customHeight="1">
      <c r="B25" s="5" t="str">
        <f>"吴阳虹"</f>
        <v>吴阳虹</v>
      </c>
      <c r="C25" s="5" t="str">
        <f aca="true" t="shared" si="10" ref="C25:C31">"女"</f>
        <v>女</v>
      </c>
      <c r="D25" s="5" t="str">
        <f aca="true" t="shared" si="11" ref="D25:D29">"黎族"</f>
        <v>黎族</v>
      </c>
      <c r="E25" s="5" t="s">
        <v>27</v>
      </c>
    </row>
    <row r="26" spans="2:5" ht="13.5" customHeight="1">
      <c r="B26" s="5" t="str">
        <f>"王仪"</f>
        <v>王仪</v>
      </c>
      <c r="C26" s="5" t="str">
        <f t="shared" si="10"/>
        <v>女</v>
      </c>
      <c r="D26" s="5" t="str">
        <f aca="true" t="shared" si="12" ref="D26:D33">"汉族"</f>
        <v>汉族</v>
      </c>
      <c r="E26" s="5" t="s">
        <v>28</v>
      </c>
    </row>
    <row r="27" spans="2:5" ht="13.5" customHeight="1">
      <c r="B27" s="5" t="str">
        <f>"潘名书"</f>
        <v>潘名书</v>
      </c>
      <c r="C27" s="5" t="str">
        <f>"男"</f>
        <v>男</v>
      </c>
      <c r="D27" s="5" t="str">
        <f t="shared" si="11"/>
        <v>黎族</v>
      </c>
      <c r="E27" s="5" t="s">
        <v>29</v>
      </c>
    </row>
    <row r="28" spans="2:5" ht="13.5" customHeight="1">
      <c r="B28" s="5" t="str">
        <f>"林媛媛"</f>
        <v>林媛媛</v>
      </c>
      <c r="C28" s="5" t="str">
        <f t="shared" si="10"/>
        <v>女</v>
      </c>
      <c r="D28" s="5" t="str">
        <f t="shared" si="12"/>
        <v>汉族</v>
      </c>
      <c r="E28" s="5" t="s">
        <v>30</v>
      </c>
    </row>
    <row r="29" spans="2:5" ht="13.5" customHeight="1">
      <c r="B29" s="5" t="str">
        <f>"谭莹星"</f>
        <v>谭莹星</v>
      </c>
      <c r="C29" s="5" t="str">
        <f t="shared" si="10"/>
        <v>女</v>
      </c>
      <c r="D29" s="5" t="str">
        <f t="shared" si="11"/>
        <v>黎族</v>
      </c>
      <c r="E29" s="5" t="s">
        <v>31</v>
      </c>
    </row>
    <row r="30" spans="2:5" ht="13.5" customHeight="1">
      <c r="B30" s="5" t="str">
        <f>"王蒙蒙"</f>
        <v>王蒙蒙</v>
      </c>
      <c r="C30" s="5" t="str">
        <f t="shared" si="10"/>
        <v>女</v>
      </c>
      <c r="D30" s="5" t="str">
        <f t="shared" si="12"/>
        <v>汉族</v>
      </c>
      <c r="E30" s="5" t="s">
        <v>32</v>
      </c>
    </row>
    <row r="31" spans="2:5" ht="13.5" customHeight="1">
      <c r="B31" s="5" t="str">
        <f>"文丽蔚"</f>
        <v>文丽蔚</v>
      </c>
      <c r="C31" s="5" t="str">
        <f t="shared" si="10"/>
        <v>女</v>
      </c>
      <c r="D31" s="5" t="str">
        <f t="shared" si="12"/>
        <v>汉族</v>
      </c>
      <c r="E31" s="5" t="s">
        <v>33</v>
      </c>
    </row>
    <row r="32" spans="2:5" ht="13.5" customHeight="1">
      <c r="B32" s="5" t="str">
        <f>"李培锦"</f>
        <v>李培锦</v>
      </c>
      <c r="C32" s="5" t="str">
        <f>"男"</f>
        <v>男</v>
      </c>
      <c r="D32" s="5" t="str">
        <f t="shared" si="12"/>
        <v>汉族</v>
      </c>
      <c r="E32" s="5" t="s">
        <v>34</v>
      </c>
    </row>
    <row r="33" spans="2:5" ht="13.5" customHeight="1">
      <c r="B33" s="5" t="str">
        <f>"吴小静"</f>
        <v>吴小静</v>
      </c>
      <c r="C33" s="5" t="str">
        <f aca="true" t="shared" si="13" ref="C33:C37">"女"</f>
        <v>女</v>
      </c>
      <c r="D33" s="5" t="str">
        <f t="shared" si="12"/>
        <v>汉族</v>
      </c>
      <c r="E33" s="5" t="s">
        <v>35</v>
      </c>
    </row>
    <row r="34" spans="2:5" ht="13.5" customHeight="1">
      <c r="B34" s="5" t="str">
        <f>"陈亚延"</f>
        <v>陈亚延</v>
      </c>
      <c r="C34" s="5" t="str">
        <f>"男"</f>
        <v>男</v>
      </c>
      <c r="D34" s="5" t="str">
        <f>"黎族"</f>
        <v>黎族</v>
      </c>
      <c r="E34" s="5" t="s">
        <v>36</v>
      </c>
    </row>
    <row r="35" spans="2:5" ht="13.5" customHeight="1">
      <c r="B35" s="5" t="str">
        <f>"朱乃婉"</f>
        <v>朱乃婉</v>
      </c>
      <c r="C35" s="5" t="str">
        <f t="shared" si="13"/>
        <v>女</v>
      </c>
      <c r="D35" s="5" t="str">
        <f aca="true" t="shared" si="14" ref="D35:D40">"汉族"</f>
        <v>汉族</v>
      </c>
      <c r="E35" s="5" t="s">
        <v>37</v>
      </c>
    </row>
    <row r="36" spans="2:5" ht="13.5" customHeight="1">
      <c r="B36" s="5" t="str">
        <f>"黎小培"</f>
        <v>黎小培</v>
      </c>
      <c r="C36" s="5" t="str">
        <f t="shared" si="13"/>
        <v>女</v>
      </c>
      <c r="D36" s="5" t="str">
        <f>"黎族"</f>
        <v>黎族</v>
      </c>
      <c r="E36" s="5" t="s">
        <v>38</v>
      </c>
    </row>
    <row r="37" spans="2:5" ht="13.5" customHeight="1">
      <c r="B37" s="5" t="str">
        <f>"陈坤莲"</f>
        <v>陈坤莲</v>
      </c>
      <c r="C37" s="5" t="str">
        <f t="shared" si="13"/>
        <v>女</v>
      </c>
      <c r="D37" s="5" t="str">
        <f t="shared" si="14"/>
        <v>汉族</v>
      </c>
      <c r="E37" s="5" t="s">
        <v>39</v>
      </c>
    </row>
    <row r="38" spans="2:5" ht="13.5" customHeight="1">
      <c r="B38" s="5" t="str">
        <f>"李宁"</f>
        <v>李宁</v>
      </c>
      <c r="C38" s="5" t="str">
        <f>"男"</f>
        <v>男</v>
      </c>
      <c r="D38" s="5" t="str">
        <f t="shared" si="14"/>
        <v>汉族</v>
      </c>
      <c r="E38" s="5" t="s">
        <v>40</v>
      </c>
    </row>
    <row r="39" spans="2:5" ht="13.5" customHeight="1">
      <c r="B39" s="5" t="str">
        <f>"陈晓静"</f>
        <v>陈晓静</v>
      </c>
      <c r="C39" s="5" t="str">
        <f aca="true" t="shared" si="15" ref="C39:C43">"女"</f>
        <v>女</v>
      </c>
      <c r="D39" s="5" t="str">
        <f t="shared" si="14"/>
        <v>汉族</v>
      </c>
      <c r="E39" s="5" t="s">
        <v>41</v>
      </c>
    </row>
    <row r="40" spans="2:5" ht="13.5" customHeight="1">
      <c r="B40" s="5" t="str">
        <f>"纪定楚"</f>
        <v>纪定楚</v>
      </c>
      <c r="C40" s="5" t="str">
        <f t="shared" si="15"/>
        <v>女</v>
      </c>
      <c r="D40" s="5" t="str">
        <f t="shared" si="14"/>
        <v>汉族</v>
      </c>
      <c r="E40" s="5" t="s">
        <v>42</v>
      </c>
    </row>
    <row r="41" spans="2:5" ht="13.5" customHeight="1">
      <c r="B41" s="5" t="str">
        <f>"里艺"</f>
        <v>里艺</v>
      </c>
      <c r="C41" s="5" t="str">
        <f t="shared" si="15"/>
        <v>女</v>
      </c>
      <c r="D41" s="5" t="str">
        <f>"满族"</f>
        <v>满族</v>
      </c>
      <c r="E41" s="5" t="s">
        <v>43</v>
      </c>
    </row>
    <row r="42" spans="2:5" ht="13.5" customHeight="1">
      <c r="B42" s="5" t="str">
        <f>"吴朝玲"</f>
        <v>吴朝玲</v>
      </c>
      <c r="C42" s="5" t="str">
        <f t="shared" si="15"/>
        <v>女</v>
      </c>
      <c r="D42" s="5" t="str">
        <f aca="true" t="shared" si="16" ref="D42:D48">"黎族"</f>
        <v>黎族</v>
      </c>
      <c r="E42" s="5" t="s">
        <v>44</v>
      </c>
    </row>
    <row r="43" spans="2:5" ht="13.5" customHeight="1">
      <c r="B43" s="5" t="str">
        <f>"李靖"</f>
        <v>李靖</v>
      </c>
      <c r="C43" s="5" t="str">
        <f t="shared" si="15"/>
        <v>女</v>
      </c>
      <c r="D43" s="5" t="str">
        <f>"汉族"</f>
        <v>汉族</v>
      </c>
      <c r="E43" s="5" t="s">
        <v>45</v>
      </c>
    </row>
    <row r="44" spans="2:5" ht="13.5" customHeight="1">
      <c r="B44" s="5" t="str">
        <f>"林智"</f>
        <v>林智</v>
      </c>
      <c r="C44" s="5" t="str">
        <f aca="true" t="shared" si="17" ref="C44:C47">"男"</f>
        <v>男</v>
      </c>
      <c r="D44" s="5" t="str">
        <f t="shared" si="16"/>
        <v>黎族</v>
      </c>
      <c r="E44" s="5" t="s">
        <v>46</v>
      </c>
    </row>
    <row r="45" spans="2:5" ht="13.5" customHeight="1">
      <c r="B45" s="5" t="str">
        <f>"胡其将"</f>
        <v>胡其将</v>
      </c>
      <c r="C45" s="5" t="str">
        <f t="shared" si="17"/>
        <v>男</v>
      </c>
      <c r="D45" s="5" t="str">
        <f t="shared" si="16"/>
        <v>黎族</v>
      </c>
      <c r="E45" s="5" t="s">
        <v>47</v>
      </c>
    </row>
    <row r="46" spans="2:5" ht="13.5" customHeight="1">
      <c r="B46" s="5" t="str">
        <f>"龙丁怡"</f>
        <v>龙丁怡</v>
      </c>
      <c r="C46" s="5" t="str">
        <f aca="true" t="shared" si="18" ref="C46:C50">"女"</f>
        <v>女</v>
      </c>
      <c r="D46" s="5" t="str">
        <f t="shared" si="16"/>
        <v>黎族</v>
      </c>
      <c r="E46" s="5" t="s">
        <v>48</v>
      </c>
    </row>
    <row r="47" spans="2:5" ht="13.5" customHeight="1">
      <c r="B47" s="5" t="str">
        <f>"邓明锐"</f>
        <v>邓明锐</v>
      </c>
      <c r="C47" s="5" t="str">
        <f t="shared" si="17"/>
        <v>男</v>
      </c>
      <c r="D47" s="5" t="str">
        <f t="shared" si="16"/>
        <v>黎族</v>
      </c>
      <c r="E47" s="5" t="s">
        <v>49</v>
      </c>
    </row>
    <row r="48" spans="2:5" ht="13.5" customHeight="1">
      <c r="B48" s="5" t="str">
        <f>"林鸿翔"</f>
        <v>林鸿翔</v>
      </c>
      <c r="C48" s="5" t="str">
        <f t="shared" si="18"/>
        <v>女</v>
      </c>
      <c r="D48" s="5" t="str">
        <f t="shared" si="16"/>
        <v>黎族</v>
      </c>
      <c r="E48" s="5" t="s">
        <v>50</v>
      </c>
    </row>
    <row r="49" spans="2:5" ht="13.5" customHeight="1">
      <c r="B49" s="5" t="str">
        <f>"李琼鹏"</f>
        <v>李琼鹏</v>
      </c>
      <c r="C49" s="5" t="str">
        <f aca="true" t="shared" si="19" ref="C49:C52">"男"</f>
        <v>男</v>
      </c>
      <c r="D49" s="5" t="str">
        <f>"汉族"</f>
        <v>汉族</v>
      </c>
      <c r="E49" s="5" t="s">
        <v>51</v>
      </c>
    </row>
    <row r="50" spans="2:5" ht="13.5" customHeight="1">
      <c r="B50" s="5" t="str">
        <f>"杨小由"</f>
        <v>杨小由</v>
      </c>
      <c r="C50" s="5" t="str">
        <f t="shared" si="18"/>
        <v>女</v>
      </c>
      <c r="D50" s="5" t="str">
        <f aca="true" t="shared" si="20" ref="D50:D54">"黎族"</f>
        <v>黎族</v>
      </c>
      <c r="E50" s="5" t="s">
        <v>52</v>
      </c>
    </row>
    <row r="51" spans="2:5" ht="13.5" customHeight="1">
      <c r="B51" s="5" t="str">
        <f>"关舜聪"</f>
        <v>关舜聪</v>
      </c>
      <c r="C51" s="5" t="str">
        <f t="shared" si="19"/>
        <v>男</v>
      </c>
      <c r="D51" s="5" t="str">
        <f>"汉族"</f>
        <v>汉族</v>
      </c>
      <c r="E51" s="5" t="s">
        <v>53</v>
      </c>
    </row>
    <row r="52" spans="2:5" ht="13.5" customHeight="1">
      <c r="B52" s="5" t="str">
        <f>"杨德锐"</f>
        <v>杨德锐</v>
      </c>
      <c r="C52" s="5" t="str">
        <f t="shared" si="19"/>
        <v>男</v>
      </c>
      <c r="D52" s="5" t="str">
        <f t="shared" si="20"/>
        <v>黎族</v>
      </c>
      <c r="E52" s="5" t="s">
        <v>54</v>
      </c>
    </row>
    <row r="53" spans="2:5" ht="13.5" customHeight="1">
      <c r="B53" s="5" t="str">
        <f>"邓丽莎"</f>
        <v>邓丽莎</v>
      </c>
      <c r="C53" s="5" t="str">
        <f aca="true" t="shared" si="21" ref="C53:C56">"女"</f>
        <v>女</v>
      </c>
      <c r="D53" s="5" t="str">
        <f aca="true" t="shared" si="22" ref="D53:D58">"汉族"</f>
        <v>汉族</v>
      </c>
      <c r="E53" s="5" t="s">
        <v>55</v>
      </c>
    </row>
    <row r="54" spans="2:5" ht="13.5" customHeight="1">
      <c r="B54" s="5" t="str">
        <f>"彭孟莉"</f>
        <v>彭孟莉</v>
      </c>
      <c r="C54" s="5" t="str">
        <f t="shared" si="21"/>
        <v>女</v>
      </c>
      <c r="D54" s="5" t="str">
        <f t="shared" si="20"/>
        <v>黎族</v>
      </c>
      <c r="E54" s="5" t="s">
        <v>55</v>
      </c>
    </row>
    <row r="55" spans="2:5" ht="13.5" customHeight="1">
      <c r="B55" s="5" t="str">
        <f>"叶海勋"</f>
        <v>叶海勋</v>
      </c>
      <c r="C55" s="5" t="str">
        <f>"男"</f>
        <v>男</v>
      </c>
      <c r="D55" s="5" t="str">
        <f t="shared" si="22"/>
        <v>汉族</v>
      </c>
      <c r="E55" s="5" t="s">
        <v>56</v>
      </c>
    </row>
    <row r="56" spans="2:5" ht="13.5" customHeight="1">
      <c r="B56" s="5" t="str">
        <f>"温小丽"</f>
        <v>温小丽</v>
      </c>
      <c r="C56" s="5" t="str">
        <f t="shared" si="21"/>
        <v>女</v>
      </c>
      <c r="D56" s="5" t="str">
        <f t="shared" si="22"/>
        <v>汉族</v>
      </c>
      <c r="E56" s="5" t="s">
        <v>57</v>
      </c>
    </row>
    <row r="57" spans="2:5" ht="13.5" customHeight="1">
      <c r="B57" s="5" t="str">
        <f>"王石"</f>
        <v>王石</v>
      </c>
      <c r="C57" s="5" t="str">
        <f>"男"</f>
        <v>男</v>
      </c>
      <c r="D57" s="5" t="str">
        <f t="shared" si="22"/>
        <v>汉族</v>
      </c>
      <c r="E57" s="5" t="s">
        <v>58</v>
      </c>
    </row>
    <row r="58" spans="2:5" ht="13.5" customHeight="1">
      <c r="B58" s="5" t="str">
        <f>"李娜"</f>
        <v>李娜</v>
      </c>
      <c r="C58" s="5" t="str">
        <f aca="true" t="shared" si="23" ref="C58:C60">"女"</f>
        <v>女</v>
      </c>
      <c r="D58" s="5" t="str">
        <f t="shared" si="22"/>
        <v>汉族</v>
      </c>
      <c r="E58" s="5" t="s">
        <v>59</v>
      </c>
    </row>
    <row r="59" spans="2:5" ht="13.5" customHeight="1">
      <c r="B59" s="5" t="str">
        <f>"陈明明"</f>
        <v>陈明明</v>
      </c>
      <c r="C59" s="5" t="str">
        <f t="shared" si="23"/>
        <v>女</v>
      </c>
      <c r="D59" s="5" t="str">
        <f aca="true" t="shared" si="24" ref="D59:D64">"黎族"</f>
        <v>黎族</v>
      </c>
      <c r="E59" s="5" t="s">
        <v>60</v>
      </c>
    </row>
    <row r="60" spans="2:5" ht="13.5" customHeight="1">
      <c r="B60" s="5" t="str">
        <f>"游海曼"</f>
        <v>游海曼</v>
      </c>
      <c r="C60" s="5" t="str">
        <f t="shared" si="23"/>
        <v>女</v>
      </c>
      <c r="D60" s="5" t="str">
        <f>"汉族"</f>
        <v>汉族</v>
      </c>
      <c r="E60" s="5" t="s">
        <v>61</v>
      </c>
    </row>
    <row r="61" spans="2:5" ht="13.5" customHeight="1">
      <c r="B61" s="5" t="str">
        <f>"吴淑跃"</f>
        <v>吴淑跃</v>
      </c>
      <c r="C61" s="5" t="str">
        <f>"男"</f>
        <v>男</v>
      </c>
      <c r="D61" s="5" t="str">
        <f t="shared" si="24"/>
        <v>黎族</v>
      </c>
      <c r="E61" s="5" t="s">
        <v>62</v>
      </c>
    </row>
    <row r="62" spans="2:5" ht="13.5" customHeight="1">
      <c r="B62" s="5" t="str">
        <f>"符岚紫"</f>
        <v>符岚紫</v>
      </c>
      <c r="C62" s="5" t="str">
        <f aca="true" t="shared" si="25" ref="C62:C65">"女"</f>
        <v>女</v>
      </c>
      <c r="D62" s="5" t="str">
        <f t="shared" si="24"/>
        <v>黎族</v>
      </c>
      <c r="E62" s="5" t="s">
        <v>63</v>
      </c>
    </row>
    <row r="63" spans="2:5" ht="13.5" customHeight="1">
      <c r="B63" s="5" t="str">
        <f>"刘稍稍"</f>
        <v>刘稍稍</v>
      </c>
      <c r="C63" s="5" t="str">
        <f t="shared" si="25"/>
        <v>女</v>
      </c>
      <c r="D63" s="5" t="str">
        <f t="shared" si="24"/>
        <v>黎族</v>
      </c>
      <c r="E63" s="5" t="s">
        <v>64</v>
      </c>
    </row>
    <row r="64" spans="2:5" ht="13.5" customHeight="1">
      <c r="B64" s="5" t="str">
        <f>"梁文俏"</f>
        <v>梁文俏</v>
      </c>
      <c r="C64" s="5" t="str">
        <f t="shared" si="25"/>
        <v>女</v>
      </c>
      <c r="D64" s="5" t="str">
        <f t="shared" si="24"/>
        <v>黎族</v>
      </c>
      <c r="E64" s="5" t="s">
        <v>65</v>
      </c>
    </row>
    <row r="65" spans="2:5" ht="13.5" customHeight="1">
      <c r="B65" s="5" t="str">
        <f>"陈红"</f>
        <v>陈红</v>
      </c>
      <c r="C65" s="5" t="str">
        <f t="shared" si="25"/>
        <v>女</v>
      </c>
      <c r="D65" s="5" t="str">
        <f aca="true" t="shared" si="26" ref="D65:D67">"汉族"</f>
        <v>汉族</v>
      </c>
      <c r="E65" s="5" t="s">
        <v>66</v>
      </c>
    </row>
    <row r="66" spans="2:5" ht="13.5" customHeight="1">
      <c r="B66" s="5" t="str">
        <f>"郑玉晶"</f>
        <v>郑玉晶</v>
      </c>
      <c r="C66" s="5" t="str">
        <f aca="true" t="shared" si="27" ref="C66:C70">"男"</f>
        <v>男</v>
      </c>
      <c r="D66" s="5" t="str">
        <f t="shared" si="26"/>
        <v>汉族</v>
      </c>
      <c r="E66" s="5" t="s">
        <v>67</v>
      </c>
    </row>
    <row r="67" spans="2:5" ht="13.5" customHeight="1">
      <c r="B67" s="5" t="str">
        <f>"黄晶岚"</f>
        <v>黄晶岚</v>
      </c>
      <c r="C67" s="5" t="str">
        <f aca="true" t="shared" si="28" ref="C67:C74">"女"</f>
        <v>女</v>
      </c>
      <c r="D67" s="5" t="str">
        <f t="shared" si="26"/>
        <v>汉族</v>
      </c>
      <c r="E67" s="5" t="s">
        <v>68</v>
      </c>
    </row>
    <row r="68" spans="2:5" ht="13.5" customHeight="1">
      <c r="B68" s="5" t="str">
        <f>"罗明钊"</f>
        <v>罗明钊</v>
      </c>
      <c r="C68" s="5" t="str">
        <f t="shared" si="27"/>
        <v>男</v>
      </c>
      <c r="D68" s="5" t="str">
        <f>"黎族"</f>
        <v>黎族</v>
      </c>
      <c r="E68" s="5" t="s">
        <v>69</v>
      </c>
    </row>
    <row r="69" spans="2:5" ht="13.5" customHeight="1">
      <c r="B69" s="5" t="str">
        <f>"廖晓彤"</f>
        <v>廖晓彤</v>
      </c>
      <c r="C69" s="5" t="str">
        <f t="shared" si="28"/>
        <v>女</v>
      </c>
      <c r="D69" s="5" t="str">
        <f aca="true" t="shared" si="29" ref="D69:D74">"汉族"</f>
        <v>汉族</v>
      </c>
      <c r="E69" s="5" t="s">
        <v>70</v>
      </c>
    </row>
    <row r="70" spans="2:5" ht="13.5" customHeight="1">
      <c r="B70" s="5" t="str">
        <f>"蔡於良"</f>
        <v>蔡於良</v>
      </c>
      <c r="C70" s="5" t="str">
        <f t="shared" si="27"/>
        <v>男</v>
      </c>
      <c r="D70" s="5" t="str">
        <f t="shared" si="29"/>
        <v>汉族</v>
      </c>
      <c r="E70" s="5" t="s">
        <v>71</v>
      </c>
    </row>
    <row r="71" spans="2:5" ht="13.5" customHeight="1">
      <c r="B71" s="5" t="str">
        <f>"郑丽雪"</f>
        <v>郑丽雪</v>
      </c>
      <c r="C71" s="5" t="str">
        <f t="shared" si="28"/>
        <v>女</v>
      </c>
      <c r="D71" s="5" t="str">
        <f t="shared" si="29"/>
        <v>汉族</v>
      </c>
      <c r="E71" s="5" t="s">
        <v>72</v>
      </c>
    </row>
    <row r="72" spans="2:5" ht="13.5" customHeight="1">
      <c r="B72" s="5" t="str">
        <f>"蔡丹燕"</f>
        <v>蔡丹燕</v>
      </c>
      <c r="C72" s="5" t="str">
        <f t="shared" si="28"/>
        <v>女</v>
      </c>
      <c r="D72" s="5" t="str">
        <f t="shared" si="29"/>
        <v>汉族</v>
      </c>
      <c r="E72" s="5" t="s">
        <v>73</v>
      </c>
    </row>
    <row r="73" spans="2:5" ht="13.5" customHeight="1">
      <c r="B73" s="5" t="str">
        <f>"陈卓尔"</f>
        <v>陈卓尔</v>
      </c>
      <c r="C73" s="5" t="str">
        <f t="shared" si="28"/>
        <v>女</v>
      </c>
      <c r="D73" s="5" t="str">
        <f t="shared" si="29"/>
        <v>汉族</v>
      </c>
      <c r="E73" s="5" t="s">
        <v>74</v>
      </c>
    </row>
    <row r="74" spans="2:5" ht="13.5" customHeight="1">
      <c r="B74" s="5" t="str">
        <f>"王晓丹"</f>
        <v>王晓丹</v>
      </c>
      <c r="C74" s="5" t="str">
        <f t="shared" si="28"/>
        <v>女</v>
      </c>
      <c r="D74" s="5" t="str">
        <f t="shared" si="29"/>
        <v>汉族</v>
      </c>
      <c r="E74" s="5" t="s">
        <v>75</v>
      </c>
    </row>
    <row r="75" spans="2:5" ht="13.5" customHeight="1">
      <c r="B75" s="5" t="str">
        <f>"司家深"</f>
        <v>司家深</v>
      </c>
      <c r="C75" s="5" t="str">
        <f aca="true" t="shared" si="30" ref="C75:C84">"男"</f>
        <v>男</v>
      </c>
      <c r="D75" s="5" t="str">
        <f>"黎族"</f>
        <v>黎族</v>
      </c>
      <c r="E75" s="5" t="s">
        <v>76</v>
      </c>
    </row>
    <row r="76" spans="2:5" ht="13.5" customHeight="1">
      <c r="B76" s="5" t="str">
        <f>"李嘉嘉"</f>
        <v>李嘉嘉</v>
      </c>
      <c r="C76" s="5" t="str">
        <f aca="true" t="shared" si="31" ref="C76:C78">"女"</f>
        <v>女</v>
      </c>
      <c r="D76" s="5" t="str">
        <f aca="true" t="shared" si="32" ref="D76:D79">"黎族"</f>
        <v>黎族</v>
      </c>
      <c r="E76" s="5" t="s">
        <v>77</v>
      </c>
    </row>
    <row r="77" spans="2:5" ht="13.5" customHeight="1">
      <c r="B77" s="5" t="str">
        <f>"林青媛"</f>
        <v>林青媛</v>
      </c>
      <c r="C77" s="5" t="str">
        <f t="shared" si="31"/>
        <v>女</v>
      </c>
      <c r="D77" s="5" t="str">
        <f aca="true" t="shared" si="33" ref="D77:D82">"汉族"</f>
        <v>汉族</v>
      </c>
      <c r="E77" s="5" t="s">
        <v>78</v>
      </c>
    </row>
    <row r="78" spans="2:5" ht="13.5" customHeight="1">
      <c r="B78" s="5" t="str">
        <f>"郑碧丹"</f>
        <v>郑碧丹</v>
      </c>
      <c r="C78" s="5" t="str">
        <f t="shared" si="31"/>
        <v>女</v>
      </c>
      <c r="D78" s="5" t="str">
        <f t="shared" si="32"/>
        <v>黎族</v>
      </c>
      <c r="E78" s="5" t="s">
        <v>79</v>
      </c>
    </row>
    <row r="79" spans="2:5" ht="13.5" customHeight="1">
      <c r="B79" s="5" t="str">
        <f>"王浩"</f>
        <v>王浩</v>
      </c>
      <c r="C79" s="5" t="str">
        <f t="shared" si="30"/>
        <v>男</v>
      </c>
      <c r="D79" s="5" t="str">
        <f t="shared" si="32"/>
        <v>黎族</v>
      </c>
      <c r="E79" s="5" t="s">
        <v>80</v>
      </c>
    </row>
    <row r="80" spans="2:5" ht="13.5" customHeight="1">
      <c r="B80" s="5" t="str">
        <f>"徐恩珑"</f>
        <v>徐恩珑</v>
      </c>
      <c r="C80" s="5" t="str">
        <f t="shared" si="30"/>
        <v>男</v>
      </c>
      <c r="D80" s="5" t="str">
        <f>"汉族"</f>
        <v>汉族</v>
      </c>
      <c r="E80" s="5" t="s">
        <v>81</v>
      </c>
    </row>
    <row r="81" spans="2:5" ht="13.5" customHeight="1">
      <c r="B81" s="5" t="str">
        <f>"周始权"</f>
        <v>周始权</v>
      </c>
      <c r="C81" s="5" t="str">
        <f t="shared" si="30"/>
        <v>男</v>
      </c>
      <c r="D81" s="5" t="str">
        <f t="shared" si="33"/>
        <v>汉族</v>
      </c>
      <c r="E81" s="5" t="s">
        <v>82</v>
      </c>
    </row>
    <row r="82" spans="2:5" ht="13.5" customHeight="1">
      <c r="B82" s="5" t="str">
        <f>"陈运"</f>
        <v>陈运</v>
      </c>
      <c r="C82" s="5" t="str">
        <f t="shared" si="30"/>
        <v>男</v>
      </c>
      <c r="D82" s="5" t="str">
        <f t="shared" si="33"/>
        <v>汉族</v>
      </c>
      <c r="E82" s="5" t="s">
        <v>83</v>
      </c>
    </row>
    <row r="83" spans="2:5" ht="13.5" customHeight="1">
      <c r="B83" s="5" t="str">
        <f>"邓丕烜"</f>
        <v>邓丕烜</v>
      </c>
      <c r="C83" s="5" t="str">
        <f t="shared" si="30"/>
        <v>男</v>
      </c>
      <c r="D83" s="5" t="str">
        <f aca="true" t="shared" si="34" ref="D83:D85">"黎族"</f>
        <v>黎族</v>
      </c>
      <c r="E83" s="5" t="s">
        <v>84</v>
      </c>
    </row>
    <row r="84" spans="2:5" ht="13.5" customHeight="1">
      <c r="B84" s="5" t="str">
        <f>"陈再冠"</f>
        <v>陈再冠</v>
      </c>
      <c r="C84" s="5" t="str">
        <f t="shared" si="30"/>
        <v>男</v>
      </c>
      <c r="D84" s="5" t="str">
        <f t="shared" si="34"/>
        <v>黎族</v>
      </c>
      <c r="E84" s="5" t="s">
        <v>85</v>
      </c>
    </row>
    <row r="85" spans="2:5" ht="13.5" customHeight="1">
      <c r="B85" s="5" t="str">
        <f>"王佳佳"</f>
        <v>王佳佳</v>
      </c>
      <c r="C85" s="5" t="str">
        <f aca="true" t="shared" si="35" ref="C85:C89">"女"</f>
        <v>女</v>
      </c>
      <c r="D85" s="5" t="str">
        <f t="shared" si="34"/>
        <v>黎族</v>
      </c>
      <c r="E85" s="5" t="s">
        <v>86</v>
      </c>
    </row>
    <row r="86" spans="2:5" ht="13.5" customHeight="1">
      <c r="B86" s="5" t="str">
        <f>"林瑞富"</f>
        <v>林瑞富</v>
      </c>
      <c r="C86" s="5" t="str">
        <f aca="true" t="shared" si="36" ref="C86:C91">"男"</f>
        <v>男</v>
      </c>
      <c r="D86" s="5" t="str">
        <f aca="true" t="shared" si="37" ref="D86:D92">"汉族"</f>
        <v>汉族</v>
      </c>
      <c r="E86" s="5" t="s">
        <v>87</v>
      </c>
    </row>
    <row r="87" spans="2:5" ht="13.5" customHeight="1">
      <c r="B87" s="5" t="str">
        <f>"胡林冰"</f>
        <v>胡林冰</v>
      </c>
      <c r="C87" s="5" t="str">
        <f t="shared" si="35"/>
        <v>女</v>
      </c>
      <c r="D87" s="5" t="str">
        <f>"黎族"</f>
        <v>黎族</v>
      </c>
      <c r="E87" s="5" t="s">
        <v>88</v>
      </c>
    </row>
    <row r="88" spans="2:5" ht="13.5" customHeight="1">
      <c r="B88" s="5" t="str">
        <f>"于莹"</f>
        <v>于莹</v>
      </c>
      <c r="C88" s="5" t="str">
        <f t="shared" si="35"/>
        <v>女</v>
      </c>
      <c r="D88" s="5" t="str">
        <f t="shared" si="37"/>
        <v>汉族</v>
      </c>
      <c r="E88" s="5" t="s">
        <v>89</v>
      </c>
    </row>
    <row r="89" spans="2:5" ht="13.5" customHeight="1">
      <c r="B89" s="5" t="str">
        <f>"邢暖"</f>
        <v>邢暖</v>
      </c>
      <c r="C89" s="5" t="str">
        <f t="shared" si="35"/>
        <v>女</v>
      </c>
      <c r="D89" s="5" t="str">
        <f t="shared" si="37"/>
        <v>汉族</v>
      </c>
      <c r="E89" s="5" t="s">
        <v>90</v>
      </c>
    </row>
    <row r="90" spans="2:5" ht="13.5" customHeight="1">
      <c r="B90" s="5" t="str">
        <f>"李繁"</f>
        <v>李繁</v>
      </c>
      <c r="C90" s="5" t="str">
        <f t="shared" si="36"/>
        <v>男</v>
      </c>
      <c r="D90" s="5" t="str">
        <f t="shared" si="37"/>
        <v>汉族</v>
      </c>
      <c r="E90" s="5" t="s">
        <v>91</v>
      </c>
    </row>
    <row r="91" spans="2:5" ht="13.5" customHeight="1">
      <c r="B91" s="5" t="str">
        <f>"邓峻高"</f>
        <v>邓峻高</v>
      </c>
      <c r="C91" s="5" t="str">
        <f t="shared" si="36"/>
        <v>男</v>
      </c>
      <c r="D91" s="5" t="str">
        <f t="shared" si="37"/>
        <v>汉族</v>
      </c>
      <c r="E91" s="5" t="s">
        <v>92</v>
      </c>
    </row>
    <row r="92" spans="2:5" ht="13.5" customHeight="1">
      <c r="B92" s="5" t="str">
        <f>"刘舒淇"</f>
        <v>刘舒淇</v>
      </c>
      <c r="C92" s="5" t="str">
        <f aca="true" t="shared" si="38" ref="C92:C100">"女"</f>
        <v>女</v>
      </c>
      <c r="D92" s="5" t="str">
        <f t="shared" si="37"/>
        <v>汉族</v>
      </c>
      <c r="E92" s="5" t="s">
        <v>93</v>
      </c>
    </row>
    <row r="93" spans="2:5" ht="13.5" customHeight="1">
      <c r="B93" s="5" t="str">
        <f>"符运策"</f>
        <v>符运策</v>
      </c>
      <c r="C93" s="5" t="str">
        <f aca="true" t="shared" si="39" ref="C93:C96">"男"</f>
        <v>男</v>
      </c>
      <c r="D93" s="5" t="str">
        <f aca="true" t="shared" si="40" ref="D93:D99">"汉族"</f>
        <v>汉族</v>
      </c>
      <c r="E93" s="5" t="s">
        <v>94</v>
      </c>
    </row>
    <row r="94" spans="2:5" ht="13.5" customHeight="1">
      <c r="B94" s="5" t="str">
        <f>"王后贤"</f>
        <v>王后贤</v>
      </c>
      <c r="C94" s="5" t="str">
        <f t="shared" si="39"/>
        <v>男</v>
      </c>
      <c r="D94" s="5" t="str">
        <f>"黎族"</f>
        <v>黎族</v>
      </c>
      <c r="E94" s="5" t="s">
        <v>95</v>
      </c>
    </row>
    <row r="95" spans="2:5" ht="13.5" customHeight="1">
      <c r="B95" s="5" t="str">
        <f>"黄亦皇黄"</f>
        <v>黄亦皇黄</v>
      </c>
      <c r="C95" s="5" t="str">
        <f t="shared" si="38"/>
        <v>女</v>
      </c>
      <c r="D95" s="5" t="str">
        <f>"土家族"</f>
        <v>土家族</v>
      </c>
      <c r="E95" s="5" t="s">
        <v>96</v>
      </c>
    </row>
    <row r="96" spans="2:5" ht="13.5" customHeight="1">
      <c r="B96" s="5" t="str">
        <f>"冯湖友"</f>
        <v>冯湖友</v>
      </c>
      <c r="C96" s="5" t="str">
        <f t="shared" si="39"/>
        <v>男</v>
      </c>
      <c r="D96" s="5" t="str">
        <f t="shared" si="40"/>
        <v>汉族</v>
      </c>
      <c r="E96" s="5" t="s">
        <v>97</v>
      </c>
    </row>
    <row r="97" spans="2:5" ht="13.5" customHeight="1">
      <c r="B97" s="5" t="str">
        <f>"郑雯雯"</f>
        <v>郑雯雯</v>
      </c>
      <c r="C97" s="5" t="str">
        <f t="shared" si="38"/>
        <v>女</v>
      </c>
      <c r="D97" s="5" t="str">
        <f>"黎族"</f>
        <v>黎族</v>
      </c>
      <c r="E97" s="5" t="s">
        <v>98</v>
      </c>
    </row>
    <row r="98" spans="2:5" ht="13.5" customHeight="1">
      <c r="B98" s="5" t="str">
        <f>"杨小婵"</f>
        <v>杨小婵</v>
      </c>
      <c r="C98" s="5" t="str">
        <f t="shared" si="38"/>
        <v>女</v>
      </c>
      <c r="D98" s="5" t="str">
        <f t="shared" si="40"/>
        <v>汉族</v>
      </c>
      <c r="E98" s="5" t="s">
        <v>99</v>
      </c>
    </row>
    <row r="99" spans="2:5" ht="13.5" customHeight="1">
      <c r="B99" s="5" t="str">
        <f>"陈运鹰"</f>
        <v>陈运鹰</v>
      </c>
      <c r="C99" s="5" t="str">
        <f t="shared" si="38"/>
        <v>女</v>
      </c>
      <c r="D99" s="5" t="str">
        <f t="shared" si="40"/>
        <v>汉族</v>
      </c>
      <c r="E99" s="5" t="s">
        <v>100</v>
      </c>
    </row>
    <row r="100" spans="2:5" ht="13.5" customHeight="1">
      <c r="B100" s="5" t="str">
        <f>"邓蕾"</f>
        <v>邓蕾</v>
      </c>
      <c r="C100" s="5" t="str">
        <f t="shared" si="38"/>
        <v>女</v>
      </c>
      <c r="D100" s="5" t="str">
        <f>"黎族"</f>
        <v>黎族</v>
      </c>
      <c r="E100" s="5" t="s">
        <v>101</v>
      </c>
    </row>
    <row r="101" spans="2:5" ht="13.5" customHeight="1">
      <c r="B101" s="5" t="str">
        <f>"黎小路"</f>
        <v>黎小路</v>
      </c>
      <c r="C101" s="5" t="str">
        <f aca="true" t="shared" si="41" ref="C101:C104">"男"</f>
        <v>男</v>
      </c>
      <c r="D101" s="5" t="str">
        <f aca="true" t="shared" si="42" ref="D101:D105">"汉族"</f>
        <v>汉族</v>
      </c>
      <c r="E101" s="5" t="s">
        <v>102</v>
      </c>
    </row>
    <row r="102" spans="2:5" ht="13.5" customHeight="1">
      <c r="B102" s="5" t="str">
        <f>"黄良锐"</f>
        <v>黄良锐</v>
      </c>
      <c r="C102" s="5" t="str">
        <f t="shared" si="41"/>
        <v>男</v>
      </c>
      <c r="D102" s="5" t="str">
        <f t="shared" si="42"/>
        <v>汉族</v>
      </c>
      <c r="E102" s="5" t="s">
        <v>103</v>
      </c>
    </row>
    <row r="103" spans="2:5" ht="13.5" customHeight="1">
      <c r="B103" s="5" t="str">
        <f>"伍晓玲"</f>
        <v>伍晓玲</v>
      </c>
      <c r="C103" s="5" t="str">
        <f aca="true" t="shared" si="43" ref="C103:C109">"女"</f>
        <v>女</v>
      </c>
      <c r="D103" s="5" t="str">
        <f t="shared" si="42"/>
        <v>汉族</v>
      </c>
      <c r="E103" s="5" t="s">
        <v>104</v>
      </c>
    </row>
    <row r="104" spans="2:5" ht="13.5" customHeight="1">
      <c r="B104" s="5" t="str">
        <f>"左浩"</f>
        <v>左浩</v>
      </c>
      <c r="C104" s="5" t="str">
        <f t="shared" si="41"/>
        <v>男</v>
      </c>
      <c r="D104" s="5" t="str">
        <f t="shared" si="42"/>
        <v>汉族</v>
      </c>
      <c r="E104" s="5" t="s">
        <v>105</v>
      </c>
    </row>
    <row r="105" spans="2:5" ht="13.5" customHeight="1">
      <c r="B105" s="5" t="str">
        <f>"王元元"</f>
        <v>王元元</v>
      </c>
      <c r="C105" s="5" t="str">
        <f t="shared" si="43"/>
        <v>女</v>
      </c>
      <c r="D105" s="5" t="str">
        <f t="shared" si="42"/>
        <v>汉族</v>
      </c>
      <c r="E105" s="5" t="s">
        <v>106</v>
      </c>
    </row>
    <row r="106" spans="2:5" ht="13.5" customHeight="1">
      <c r="B106" s="5" t="str">
        <f>"王齐柏"</f>
        <v>王齐柏</v>
      </c>
      <c r="C106" s="5" t="str">
        <f aca="true" t="shared" si="44" ref="C106:C110">"男"</f>
        <v>男</v>
      </c>
      <c r="D106" s="5" t="str">
        <f>"黎族"</f>
        <v>黎族</v>
      </c>
      <c r="E106" s="5" t="s">
        <v>107</v>
      </c>
    </row>
    <row r="107" spans="2:5" ht="13.5" customHeight="1">
      <c r="B107" s="5" t="str">
        <f>"廖世华"</f>
        <v>廖世华</v>
      </c>
      <c r="C107" s="5" t="str">
        <f t="shared" si="44"/>
        <v>男</v>
      </c>
      <c r="D107" s="5" t="str">
        <f aca="true" t="shared" si="45" ref="D107:D112">"汉族"</f>
        <v>汉族</v>
      </c>
      <c r="E107" s="5" t="s">
        <v>108</v>
      </c>
    </row>
    <row r="108" spans="2:5" ht="13.5" customHeight="1">
      <c r="B108" s="5" t="str">
        <f>"唐江艳"</f>
        <v>唐江艳</v>
      </c>
      <c r="C108" s="5" t="str">
        <f t="shared" si="43"/>
        <v>女</v>
      </c>
      <c r="D108" s="5" t="str">
        <f t="shared" si="45"/>
        <v>汉族</v>
      </c>
      <c r="E108" s="5" t="s">
        <v>109</v>
      </c>
    </row>
    <row r="109" spans="2:5" ht="13.5" customHeight="1">
      <c r="B109" s="5" t="str">
        <f>"吴洁飞"</f>
        <v>吴洁飞</v>
      </c>
      <c r="C109" s="5" t="str">
        <f t="shared" si="43"/>
        <v>女</v>
      </c>
      <c r="D109" s="5" t="str">
        <f t="shared" si="45"/>
        <v>汉族</v>
      </c>
      <c r="E109" s="5" t="s">
        <v>110</v>
      </c>
    </row>
    <row r="110" spans="2:5" ht="13.5" customHeight="1">
      <c r="B110" s="5" t="str">
        <f>"谭家盛"</f>
        <v>谭家盛</v>
      </c>
      <c r="C110" s="5" t="str">
        <f t="shared" si="44"/>
        <v>男</v>
      </c>
      <c r="D110" s="5" t="str">
        <f t="shared" si="45"/>
        <v>汉族</v>
      </c>
      <c r="E110" s="5" t="s">
        <v>111</v>
      </c>
    </row>
    <row r="111" spans="2:5" ht="13.5" customHeight="1">
      <c r="B111" s="5" t="str">
        <f>"王容霞"</f>
        <v>王容霞</v>
      </c>
      <c r="C111" s="5" t="str">
        <f aca="true" t="shared" si="46" ref="C111:C114">"女"</f>
        <v>女</v>
      </c>
      <c r="D111" s="5" t="str">
        <f t="shared" si="45"/>
        <v>汉族</v>
      </c>
      <c r="E111" s="5" t="s">
        <v>112</v>
      </c>
    </row>
    <row r="112" spans="2:5" ht="13.5" customHeight="1">
      <c r="B112" s="5" t="str">
        <f>"刘悦"</f>
        <v>刘悦</v>
      </c>
      <c r="C112" s="5" t="str">
        <f t="shared" si="46"/>
        <v>女</v>
      </c>
      <c r="D112" s="5" t="str">
        <f t="shared" si="45"/>
        <v>汉族</v>
      </c>
      <c r="E112" s="5" t="s">
        <v>113</v>
      </c>
    </row>
    <row r="113" spans="2:5" ht="13.5" customHeight="1">
      <c r="B113" s="5" t="str">
        <f>"罗姝姝"</f>
        <v>罗姝姝</v>
      </c>
      <c r="C113" s="5" t="str">
        <f t="shared" si="46"/>
        <v>女</v>
      </c>
      <c r="D113" s="5" t="str">
        <f aca="true" t="shared" si="47" ref="D113:D117">"汉族"</f>
        <v>汉族</v>
      </c>
      <c r="E113" s="5" t="s">
        <v>114</v>
      </c>
    </row>
    <row r="114" spans="2:5" ht="13.5" customHeight="1">
      <c r="B114" s="5" t="str">
        <f>"王雅欣"</f>
        <v>王雅欣</v>
      </c>
      <c r="C114" s="5" t="str">
        <f t="shared" si="46"/>
        <v>女</v>
      </c>
      <c r="D114" s="5" t="str">
        <f aca="true" t="shared" si="48" ref="D114:D119">"黎族"</f>
        <v>黎族</v>
      </c>
      <c r="E114" s="5" t="s">
        <v>75</v>
      </c>
    </row>
    <row r="115" spans="2:5" ht="13.5" customHeight="1">
      <c r="B115" s="5" t="str">
        <f>"陈继中"</f>
        <v>陈继中</v>
      </c>
      <c r="C115" s="5" t="str">
        <f aca="true" t="shared" si="49" ref="C115:C123">"男"</f>
        <v>男</v>
      </c>
      <c r="D115" s="5" t="str">
        <f t="shared" si="48"/>
        <v>黎族</v>
      </c>
      <c r="E115" s="5" t="s">
        <v>115</v>
      </c>
    </row>
    <row r="116" spans="2:5" ht="13.5" customHeight="1">
      <c r="B116" s="5" t="str">
        <f>"何艺东"</f>
        <v>何艺东</v>
      </c>
      <c r="C116" s="5" t="str">
        <f t="shared" si="49"/>
        <v>男</v>
      </c>
      <c r="D116" s="5" t="str">
        <f t="shared" si="47"/>
        <v>汉族</v>
      </c>
      <c r="E116" s="5" t="s">
        <v>116</v>
      </c>
    </row>
    <row r="117" spans="2:5" ht="13.5" customHeight="1">
      <c r="B117" s="5" t="str">
        <f>"吴婷婷"</f>
        <v>吴婷婷</v>
      </c>
      <c r="C117" s="5" t="str">
        <f>"女"</f>
        <v>女</v>
      </c>
      <c r="D117" s="5" t="str">
        <f t="shared" si="47"/>
        <v>汉族</v>
      </c>
      <c r="E117" s="5" t="s">
        <v>117</v>
      </c>
    </row>
    <row r="118" spans="2:5" ht="13.5" customHeight="1">
      <c r="B118" s="5" t="str">
        <f>"吴哲"</f>
        <v>吴哲</v>
      </c>
      <c r="C118" s="5" t="str">
        <f t="shared" si="49"/>
        <v>男</v>
      </c>
      <c r="D118" s="5" t="str">
        <f t="shared" si="48"/>
        <v>黎族</v>
      </c>
      <c r="E118" s="5" t="s">
        <v>118</v>
      </c>
    </row>
    <row r="119" spans="2:5" ht="13.5" customHeight="1">
      <c r="B119" s="5" t="str">
        <f>"陈家杰"</f>
        <v>陈家杰</v>
      </c>
      <c r="C119" s="5" t="str">
        <f t="shared" si="49"/>
        <v>男</v>
      </c>
      <c r="D119" s="5" t="str">
        <f t="shared" si="48"/>
        <v>黎族</v>
      </c>
      <c r="E119" s="5" t="s">
        <v>119</v>
      </c>
    </row>
    <row r="120" spans="2:5" ht="13.5" customHeight="1">
      <c r="B120" s="5" t="str">
        <f>"阮业锦"</f>
        <v>阮业锦</v>
      </c>
      <c r="C120" s="5" t="str">
        <f t="shared" si="49"/>
        <v>男</v>
      </c>
      <c r="D120" s="5" t="str">
        <f aca="true" t="shared" si="50" ref="D120:D124">"汉族"</f>
        <v>汉族</v>
      </c>
      <c r="E120" s="5" t="s">
        <v>120</v>
      </c>
    </row>
    <row r="121" spans="2:5" ht="13.5" customHeight="1">
      <c r="B121" s="5" t="str">
        <f>"张德仁"</f>
        <v>张德仁</v>
      </c>
      <c r="C121" s="5" t="str">
        <f t="shared" si="49"/>
        <v>男</v>
      </c>
      <c r="D121" s="5" t="str">
        <f>"黎族"</f>
        <v>黎族</v>
      </c>
      <c r="E121" s="5" t="s">
        <v>121</v>
      </c>
    </row>
    <row r="122" spans="2:5" ht="13.5" customHeight="1">
      <c r="B122" s="5" t="str">
        <f>"李帅贤"</f>
        <v>李帅贤</v>
      </c>
      <c r="C122" s="5" t="str">
        <f t="shared" si="49"/>
        <v>男</v>
      </c>
      <c r="D122" s="5" t="str">
        <f t="shared" si="50"/>
        <v>汉族</v>
      </c>
      <c r="E122" s="5" t="s">
        <v>122</v>
      </c>
    </row>
    <row r="123" spans="2:5" ht="13.5" customHeight="1">
      <c r="B123" s="5" t="str">
        <f>"包青旺"</f>
        <v>包青旺</v>
      </c>
      <c r="C123" s="5" t="str">
        <f t="shared" si="49"/>
        <v>男</v>
      </c>
      <c r="D123" s="5" t="str">
        <f t="shared" si="50"/>
        <v>汉族</v>
      </c>
      <c r="E123" s="5" t="s">
        <v>123</v>
      </c>
    </row>
    <row r="124" spans="2:5" ht="13.5" customHeight="1">
      <c r="B124" s="5" t="str">
        <f>"林婵婵"</f>
        <v>林婵婵</v>
      </c>
      <c r="C124" s="5" t="str">
        <f aca="true" t="shared" si="51" ref="C124:C127">"女"</f>
        <v>女</v>
      </c>
      <c r="D124" s="5" t="str">
        <f t="shared" si="50"/>
        <v>汉族</v>
      </c>
      <c r="E124" s="5" t="s">
        <v>124</v>
      </c>
    </row>
    <row r="125" spans="2:5" ht="13.5" customHeight="1">
      <c r="B125" s="5" t="str">
        <f>"李春锦"</f>
        <v>李春锦</v>
      </c>
      <c r="C125" s="5" t="str">
        <f t="shared" si="51"/>
        <v>女</v>
      </c>
      <c r="D125" s="5" t="str">
        <f>"苗族"</f>
        <v>苗族</v>
      </c>
      <c r="E125" s="5" t="s">
        <v>125</v>
      </c>
    </row>
    <row r="126" spans="2:5" ht="13.5" customHeight="1">
      <c r="B126" s="5" t="str">
        <f>"覃业伟"</f>
        <v>覃业伟</v>
      </c>
      <c r="C126" s="5" t="str">
        <f aca="true" t="shared" si="52" ref="C126:C132">"男"</f>
        <v>男</v>
      </c>
      <c r="D126" s="5" t="str">
        <f aca="true" t="shared" si="53" ref="D126:D131">"黎族"</f>
        <v>黎族</v>
      </c>
      <c r="E126" s="5" t="s">
        <v>126</v>
      </c>
    </row>
    <row r="127" spans="2:5" ht="13.5" customHeight="1">
      <c r="B127" s="5" t="str">
        <f>"刘一帆"</f>
        <v>刘一帆</v>
      </c>
      <c r="C127" s="5" t="str">
        <f t="shared" si="51"/>
        <v>女</v>
      </c>
      <c r="D127" s="5" t="str">
        <f aca="true" t="shared" si="54" ref="D127:D132">"汉族"</f>
        <v>汉族</v>
      </c>
      <c r="E127" s="5" t="s">
        <v>127</v>
      </c>
    </row>
    <row r="128" spans="2:5" ht="13.5" customHeight="1">
      <c r="B128" s="5" t="str">
        <f>"邢福凯"</f>
        <v>邢福凯</v>
      </c>
      <c r="C128" s="5" t="str">
        <f t="shared" si="52"/>
        <v>男</v>
      </c>
      <c r="D128" s="5" t="str">
        <f t="shared" si="54"/>
        <v>汉族</v>
      </c>
      <c r="E128" s="5" t="s">
        <v>128</v>
      </c>
    </row>
    <row r="129" spans="2:5" ht="13.5" customHeight="1">
      <c r="B129" s="5" t="str">
        <f>"郑蔚明"</f>
        <v>郑蔚明</v>
      </c>
      <c r="C129" s="5" t="str">
        <f t="shared" si="52"/>
        <v>男</v>
      </c>
      <c r="D129" s="5" t="str">
        <f>"黎族"</f>
        <v>黎族</v>
      </c>
      <c r="E129" s="5" t="s">
        <v>129</v>
      </c>
    </row>
    <row r="130" spans="2:5" ht="13.5" customHeight="1">
      <c r="B130" s="5" t="str">
        <f>"邓丕樑"</f>
        <v>邓丕樑</v>
      </c>
      <c r="C130" s="5" t="str">
        <f t="shared" si="52"/>
        <v>男</v>
      </c>
      <c r="D130" s="5" t="str">
        <f t="shared" si="53"/>
        <v>黎族</v>
      </c>
      <c r="E130" s="5" t="s">
        <v>130</v>
      </c>
    </row>
    <row r="131" spans="2:5" ht="13.5" customHeight="1">
      <c r="B131" s="5" t="str">
        <f>"王世锦"</f>
        <v>王世锦</v>
      </c>
      <c r="C131" s="5" t="str">
        <f t="shared" si="52"/>
        <v>男</v>
      </c>
      <c r="D131" s="5" t="str">
        <f t="shared" si="53"/>
        <v>黎族</v>
      </c>
      <c r="E131" s="5" t="s">
        <v>131</v>
      </c>
    </row>
    <row r="132" spans="2:5" ht="13.5" customHeight="1">
      <c r="B132" s="5" t="str">
        <f>"杨杰"</f>
        <v>杨杰</v>
      </c>
      <c r="C132" s="5" t="str">
        <f t="shared" si="52"/>
        <v>男</v>
      </c>
      <c r="D132" s="5" t="str">
        <f t="shared" si="54"/>
        <v>汉族</v>
      </c>
      <c r="E132" s="5" t="s">
        <v>132</v>
      </c>
    </row>
    <row r="133" spans="2:5" ht="13.5" customHeight="1">
      <c r="B133" s="5" t="str">
        <f>"符巧莹"</f>
        <v>符巧莹</v>
      </c>
      <c r="C133" s="5" t="str">
        <f aca="true" t="shared" si="55" ref="C133:C135">"女"</f>
        <v>女</v>
      </c>
      <c r="D133" s="5" t="str">
        <f>"黎族"</f>
        <v>黎族</v>
      </c>
      <c r="E133" s="5" t="s">
        <v>133</v>
      </c>
    </row>
    <row r="134" spans="2:5" ht="13.5" customHeight="1">
      <c r="B134" s="5" t="str">
        <f>"邢云淋"</f>
        <v>邢云淋</v>
      </c>
      <c r="C134" s="5" t="str">
        <f t="shared" si="55"/>
        <v>女</v>
      </c>
      <c r="D134" s="5" t="str">
        <f aca="true" t="shared" si="56" ref="D134:D138">"汉族"</f>
        <v>汉族</v>
      </c>
      <c r="E134" s="5" t="s">
        <v>134</v>
      </c>
    </row>
    <row r="135" spans="2:5" ht="13.5" customHeight="1">
      <c r="B135" s="5" t="str">
        <f>"符文英"</f>
        <v>符文英</v>
      </c>
      <c r="C135" s="5" t="str">
        <f t="shared" si="55"/>
        <v>女</v>
      </c>
      <c r="D135" s="5" t="str">
        <f t="shared" si="56"/>
        <v>汉族</v>
      </c>
      <c r="E135" s="5" t="s">
        <v>135</v>
      </c>
    </row>
    <row r="136" spans="2:5" ht="13.5" customHeight="1">
      <c r="B136" s="5" t="str">
        <f>"杨清政"</f>
        <v>杨清政</v>
      </c>
      <c r="C136" s="5" t="str">
        <f>"男"</f>
        <v>男</v>
      </c>
      <c r="D136" s="5" t="str">
        <f t="shared" si="56"/>
        <v>汉族</v>
      </c>
      <c r="E136" s="5" t="s">
        <v>136</v>
      </c>
    </row>
    <row r="137" spans="2:5" ht="13.5" customHeight="1">
      <c r="B137" s="5" t="str">
        <f>"陈冠宇"</f>
        <v>陈冠宇</v>
      </c>
      <c r="C137" s="5" t="str">
        <f>"男"</f>
        <v>男</v>
      </c>
      <c r="D137" s="5" t="str">
        <f t="shared" si="56"/>
        <v>汉族</v>
      </c>
      <c r="E137" s="5" t="s">
        <v>137</v>
      </c>
    </row>
    <row r="138" spans="2:5" ht="13.5" customHeight="1">
      <c r="B138" s="5" t="str">
        <f>"杨蕾"</f>
        <v>杨蕾</v>
      </c>
      <c r="C138" s="5" t="str">
        <f>"女"</f>
        <v>女</v>
      </c>
      <c r="D138" s="5" t="str">
        <f t="shared" si="56"/>
        <v>汉族</v>
      </c>
      <c r="E138" s="5" t="s">
        <v>138</v>
      </c>
    </row>
  </sheetData>
  <sheetProtection/>
  <mergeCells count="1">
    <mergeCell ref="B1:E1"/>
  </mergeCells>
  <printOptions/>
  <pageMargins left="0.7513888888888889" right="0.7513888888888889" top="0.6298611111111111" bottom="0.4722222222222222" header="0.5" footer="0.27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陵江西路</cp:lastModifiedBy>
  <dcterms:created xsi:type="dcterms:W3CDTF">2020-06-18T07:33:42Z</dcterms:created>
  <dcterms:modified xsi:type="dcterms:W3CDTF">2020-07-09T09:30:18Z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